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a Garcia\Desktop\SAI\"/>
    </mc:Choice>
  </mc:AlternateContent>
  <bookViews>
    <workbookView xWindow="0" yWindow="0" windowWidth="20490" windowHeight="6855"/>
  </bookViews>
  <sheets>
    <sheet name="DETALLE DE REMESAS" sheetId="1" r:id="rId1"/>
  </sheets>
  <definedNames>
    <definedName name="_xlnm.Print_Area" localSheetId="0">'DETALLE DE REMESAS'!$A$1:$E$215</definedName>
  </definedNames>
  <calcPr calcId="152511"/>
</workbook>
</file>

<file path=xl/calcChain.xml><?xml version="1.0" encoding="utf-8"?>
<calcChain xmlns="http://schemas.openxmlformats.org/spreadsheetml/2006/main">
  <c r="E239" i="1" l="1"/>
  <c r="C237" i="1"/>
  <c r="C239" i="1" s="1"/>
  <c r="A239" i="1" s="1"/>
  <c r="D217" i="1" l="1"/>
  <c r="B223" i="1"/>
  <c r="B222" i="1"/>
  <c r="B181" i="1" l="1"/>
  <c r="B182" i="1" s="1"/>
  <c r="C179" i="1"/>
  <c r="C178" i="1"/>
  <c r="C185" i="1"/>
  <c r="C184" i="1" l="1"/>
  <c r="C159" i="1"/>
  <c r="C131" i="1"/>
  <c r="E131" i="1"/>
  <c r="E117" i="1"/>
  <c r="C117" i="1"/>
  <c r="C63" i="1"/>
  <c r="E43" i="1"/>
  <c r="B39" i="1"/>
  <c r="C26" i="1"/>
  <c r="C43" i="1" s="1"/>
  <c r="E216" i="1" l="1"/>
  <c r="D216" i="1"/>
  <c r="D227" i="1" s="1"/>
  <c r="A217" i="1"/>
  <c r="E225" i="1" l="1"/>
  <c r="C220" i="1"/>
  <c r="C225" i="1" s="1"/>
  <c r="C14" i="1"/>
  <c r="A225" i="1" l="1"/>
  <c r="E214" i="1"/>
  <c r="C205" i="1"/>
  <c r="C201" i="1"/>
  <c r="C214" i="1" l="1"/>
  <c r="A214" i="1" s="1"/>
  <c r="C189" i="1"/>
  <c r="E200" i="1"/>
  <c r="C200" i="1" l="1"/>
  <c r="A200" i="1" s="1"/>
  <c r="E184" i="1"/>
  <c r="E159" i="1" l="1"/>
  <c r="A159" i="1" l="1"/>
  <c r="A131" i="1" l="1"/>
  <c r="E90" i="1" l="1"/>
  <c r="C65" i="1"/>
  <c r="C90" i="1" s="1"/>
  <c r="A90" i="1" l="1"/>
  <c r="E63" i="1"/>
  <c r="E14" i="1"/>
  <c r="A43" i="1" l="1"/>
  <c r="A63" i="1"/>
</calcChain>
</file>

<file path=xl/comments1.xml><?xml version="1.0" encoding="utf-8"?>
<comments xmlns="http://schemas.openxmlformats.org/spreadsheetml/2006/main">
  <authors>
    <author>corp depor recoleta</author>
  </authors>
  <commentList>
    <comment ref="C4" authorId="0" shapeId="0">
      <text>
        <r>
          <rPr>
            <b/>
            <sz val="8"/>
            <color indexed="81"/>
            <rFont val="Tahoma"/>
            <family val="2"/>
          </rPr>
          <t>Impto $2.593.289
interes $  345.247
total     $2.938.536</t>
        </r>
      </text>
    </comment>
  </commentList>
</comments>
</file>

<file path=xl/sharedStrings.xml><?xml version="1.0" encoding="utf-8"?>
<sst xmlns="http://schemas.openxmlformats.org/spreadsheetml/2006/main" count="275" uniqueCount="89">
  <si>
    <t>RENDIDO  PRESUPUESTADO</t>
  </si>
  <si>
    <t>RENDICIÓN REMESAS AÑO 2018</t>
  </si>
  <si>
    <t>PERIODO</t>
  </si>
  <si>
    <t>CUOTA 1</t>
  </si>
  <si>
    <t xml:space="preserve">IMPUESTOS </t>
  </si>
  <si>
    <t>COTIZACIONES PREVISIONALES</t>
  </si>
  <si>
    <t>LIQUIDACIONES DE SUELDO</t>
  </si>
  <si>
    <t>BOLETAS HONORARIOS VARIOS</t>
  </si>
  <si>
    <t>BOLETAS HONORARIOS PROFESORES</t>
  </si>
  <si>
    <t>BATCAM GROUP SPA</t>
  </si>
  <si>
    <t>GO FACTORING (FACT 622)</t>
  </si>
  <si>
    <t>BATCAM GROUP SPA (FACT 16)</t>
  </si>
  <si>
    <t>GO FACTORING (FACT 629)</t>
  </si>
  <si>
    <t>FINIQUITOS</t>
  </si>
  <si>
    <t>NOTARIA</t>
  </si>
  <si>
    <t>TRIBUNALES</t>
  </si>
  <si>
    <t>RENDIDO  NO PRESUPUESTADO</t>
  </si>
  <si>
    <t>ANTICIPOS LIQ. DE SUELDOS</t>
  </si>
  <si>
    <t>CUOTA 2</t>
  </si>
  <si>
    <t>COTIZACIONES ATRASADAS</t>
  </si>
  <si>
    <t>CUOTA 3</t>
  </si>
  <si>
    <t>RENDIDO</t>
  </si>
  <si>
    <t>ANTICIPOS DE SUELDO</t>
  </si>
  <si>
    <t>ASESORIAS PROFESIONALES SPA</t>
  </si>
  <si>
    <t>AGUAS ANDINAS</t>
  </si>
  <si>
    <t>CUOTA 4</t>
  </si>
  <si>
    <t>SOC  DE INV EL RECUERDO LTDA</t>
  </si>
  <si>
    <t>PC FACTORY S.A</t>
  </si>
  <si>
    <t>SODIMAC S.A.</t>
  </si>
  <si>
    <t>MOVISTAR</t>
  </si>
  <si>
    <t>GASCO GLP S.A.</t>
  </si>
  <si>
    <t>PISCINAS AQUASOL LIMITADA</t>
  </si>
  <si>
    <t>DEPORTES RECOLETA S.A.D.P</t>
  </si>
  <si>
    <t>PODER JUDICIAL</t>
  </si>
  <si>
    <t>GIROS SERVICIO IMPUESTOS INTERNOS</t>
  </si>
  <si>
    <t>ENEL recoleta 3001</t>
  </si>
  <si>
    <t>ENEL  vespucio</t>
  </si>
  <si>
    <t>ENEL  justicia social</t>
  </si>
  <si>
    <t>ENEL  dora</t>
  </si>
  <si>
    <t>ENEL  piscina</t>
  </si>
  <si>
    <t>ENEL  heroe clodomiro</t>
  </si>
  <si>
    <t>ENEL  recoleta 3005</t>
  </si>
  <si>
    <t>ENEL  bellavista</t>
  </si>
  <si>
    <t>ANTICIPOS DE SUELDO/ PTMOS</t>
  </si>
  <si>
    <t>MANUEL JESUS PEÑA PEREZ</t>
  </si>
  <si>
    <t>AQUASOL</t>
  </si>
  <si>
    <t>AVALCO SPA</t>
  </si>
  <si>
    <t>DEPORTES RECOLETA S.A.D.P.</t>
  </si>
  <si>
    <t>SERMAR CONSTRUCCIONES SPA</t>
  </si>
  <si>
    <t>ENEL DISTRIBUCIONES</t>
  </si>
  <si>
    <t>FINIQUITO DON GABRIEL</t>
  </si>
  <si>
    <t>CUOTA 5</t>
  </si>
  <si>
    <t>CUOTA 6</t>
  </si>
  <si>
    <t>PERIODISTA</t>
  </si>
  <si>
    <t>ANTICIPOS DE SUELDO JULIO</t>
  </si>
  <si>
    <t>GASCO GLP SA</t>
  </si>
  <si>
    <t>CUOTA 7</t>
  </si>
  <si>
    <t>CUOTA 8</t>
  </si>
  <si>
    <t>CUOTA 9</t>
  </si>
  <si>
    <t>ANTICIPO AGOSTO</t>
  </si>
  <si>
    <t xml:space="preserve">CUOTA SINDICATO </t>
  </si>
  <si>
    <t>SOC. DE PRETAC. SERV DAM SPA</t>
  </si>
  <si>
    <t>GASCO GLP S.A</t>
  </si>
  <si>
    <t>ANTICIPO SEPTIEMBRE</t>
  </si>
  <si>
    <t>SISTEMA DE RIEGO CANCHA</t>
  </si>
  <si>
    <t>ENEL DISTRIBUCIÓN CHILE S.A</t>
  </si>
  <si>
    <t>CUOTA 10</t>
  </si>
  <si>
    <t>ANTICIPO OCTUBRE</t>
  </si>
  <si>
    <t>RIEGO - CISTERNA</t>
  </si>
  <si>
    <t>AQUASYSTEM F/1108 (CLOROCEMENTERIO)</t>
  </si>
  <si>
    <t>AQUASYSTEM F/1133 (CLOROCEMENTERIO)</t>
  </si>
  <si>
    <t>AQUASYSTEM F/1078 (CLOROCEMENTERIO)</t>
  </si>
  <si>
    <t>F/11750 PISO CUBRE CANCHA TARPULIN</t>
  </si>
  <si>
    <t>CUOTA 11</t>
  </si>
  <si>
    <t>CUOTA 12</t>
  </si>
  <si>
    <t>ENEL DISTRIBUCION</t>
  </si>
  <si>
    <t>ANTICIPOS LIS. SUELDOS ENERO</t>
  </si>
  <si>
    <t>COTIZACIONES PREVISIONALES ENERO</t>
  </si>
  <si>
    <t>ENEL</t>
  </si>
  <si>
    <t xml:space="preserve">ENEL </t>
  </si>
  <si>
    <t>AGUAS ANDINA S.A.</t>
  </si>
  <si>
    <t>ASIGNACIÓN ESPECIAL DE COLACIÓN</t>
  </si>
  <si>
    <t>SERVICIOS EXTRAORDINARIOS</t>
  </si>
  <si>
    <t>AGUAS ANDINAS S.A</t>
  </si>
  <si>
    <t>ANTICIPO NOVIEMBRE</t>
  </si>
  <si>
    <t>ANTICIPO DICIEMBRE</t>
  </si>
  <si>
    <t>CUOTA SINDICATO</t>
  </si>
  <si>
    <t>ABASTIBLE S.A.</t>
  </si>
  <si>
    <t>ENEL DISTRIBUCION CHILE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</si>
</sst>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164" formatCode="&quot;$&quot;\ #,##0;[Red]&quot;$&quot;\ \-#,##0"/>
    <numFmt numFmtId="165" formatCode="_ &quot;$&quot;\ * #,##0_ ;_ &quot;$&quot;\ * \-#,##0_ ;_ &quot;$&quot;\ * &quot;-&quot;_ ;_ @_ "/>
    <numFmt numFmtId="166" formatCode="_ &quot;$&quot;\ * #,##0.00_ ;_ &quot;$&quot;\ * \-#,##0.00_ ;_ &quot;$&quot;\ * &quot;-&quot;??_ ;_ @_ "/>
    <numFmt numFmtId="167" formatCode="_ &quot;$&quot;\ * #,##0_ ;_ &quot;$&quot;\ * \-#,##0_ ;_ &quot;$&quot;\ * &quot;-&quot;??_ ;_ @_ "/>
    <numFmt numFmtId="168" formatCode="_ &quot;$&quot;* #,##0_ ;_ &quot;$&quot;* \-#,##0_ ;_ &quot;$&quot;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0"/>
      <name val="Cambria"/>
      <family val="1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23">
    <xf numFmtId="0" fontId="0" fillId="0" borderId="0" xfId="0"/>
    <xf numFmtId="42" fontId="0" fillId="0" borderId="0" xfId="2" applyFont="1"/>
    <xf numFmtId="0" fontId="0" fillId="0" borderId="1" xfId="0" applyBorder="1"/>
    <xf numFmtId="0" fontId="0" fillId="0" borderId="4" xfId="0" applyBorder="1"/>
    <xf numFmtId="42" fontId="0" fillId="0" borderId="5" xfId="2" applyFont="1" applyBorder="1"/>
    <xf numFmtId="42" fontId="0" fillId="0" borderId="3" xfId="2" applyFont="1" applyBorder="1"/>
    <xf numFmtId="42" fontId="2" fillId="0" borderId="3" xfId="2" applyFont="1" applyFill="1" applyBorder="1" applyAlignment="1">
      <alignment horizontal="center" vertical="center"/>
    </xf>
    <xf numFmtId="42" fontId="2" fillId="0" borderId="5" xfId="2" applyFont="1" applyFill="1" applyBorder="1" applyAlignment="1">
      <alignment horizontal="right" vertical="center"/>
    </xf>
    <xf numFmtId="42" fontId="0" fillId="0" borderId="4" xfId="2" applyFont="1" applyBorder="1"/>
    <xf numFmtId="42" fontId="0" fillId="0" borderId="6" xfId="0" applyNumberFormat="1" applyBorder="1"/>
    <xf numFmtId="0" fontId="0" fillId="0" borderId="10" xfId="0" applyBorder="1"/>
    <xf numFmtId="0" fontId="0" fillId="0" borderId="11" xfId="0" applyBorder="1"/>
    <xf numFmtId="42" fontId="0" fillId="0" borderId="11" xfId="2" applyFont="1" applyBorder="1"/>
    <xf numFmtId="42" fontId="0" fillId="0" borderId="12" xfId="0" applyNumberFormat="1" applyBorder="1"/>
    <xf numFmtId="167" fontId="2" fillId="0" borderId="5" xfId="1" applyNumberFormat="1" applyFont="1" applyFill="1" applyBorder="1"/>
    <xf numFmtId="42" fontId="0" fillId="0" borderId="8" xfId="2" applyFont="1" applyBorder="1"/>
    <xf numFmtId="42" fontId="0" fillId="0" borderId="0" xfId="2" applyFont="1" applyFill="1"/>
    <xf numFmtId="42" fontId="0" fillId="0" borderId="5" xfId="2" applyFont="1" applyFill="1" applyBorder="1"/>
    <xf numFmtId="42" fontId="0" fillId="0" borderId="0" xfId="2" applyFont="1" applyFill="1" applyBorder="1"/>
    <xf numFmtId="42" fontId="2" fillId="0" borderId="5" xfId="2" applyFont="1" applyFill="1" applyBorder="1"/>
    <xf numFmtId="42" fontId="0" fillId="0" borderId="8" xfId="2" applyFont="1" applyFill="1" applyBorder="1"/>
    <xf numFmtId="42" fontId="0" fillId="0" borderId="3" xfId="2" applyFont="1" applyFill="1" applyBorder="1"/>
    <xf numFmtId="42" fontId="2" fillId="0" borderId="8" xfId="2" applyFont="1" applyFill="1" applyBorder="1" applyAlignment="1">
      <alignment horizontal="right" vertical="center"/>
    </xf>
    <xf numFmtId="42" fontId="2" fillId="0" borderId="5" xfId="2" applyFont="1" applyFill="1" applyBorder="1" applyAlignment="1">
      <alignment horizontal="center" vertical="center"/>
    </xf>
    <xf numFmtId="42" fontId="0" fillId="0" borderId="5" xfId="2" applyFont="1" applyFill="1" applyBorder="1" applyAlignment="1">
      <alignment vertical="center" wrapText="1"/>
    </xf>
    <xf numFmtId="42" fontId="2" fillId="0" borderId="3" xfId="2" applyFont="1" applyFill="1" applyBorder="1" applyAlignment="1">
      <alignment horizontal="right" vertical="center"/>
    </xf>
    <xf numFmtId="42" fontId="0" fillId="0" borderId="4" xfId="0" applyNumberFormat="1" applyBorder="1"/>
    <xf numFmtId="168" fontId="0" fillId="0" borderId="5" xfId="1" applyNumberFormat="1" applyFont="1" applyFill="1" applyBorder="1"/>
    <xf numFmtId="42" fontId="0" fillId="0" borderId="0" xfId="0" applyNumberFormat="1"/>
    <xf numFmtId="0" fontId="5" fillId="0" borderId="0" xfId="0" applyFont="1"/>
    <xf numFmtId="0" fontId="5" fillId="0" borderId="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" xfId="0" applyFont="1" applyBorder="1"/>
    <xf numFmtId="0" fontId="5" fillId="0" borderId="4" xfId="0" applyFont="1" applyBorder="1"/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/>
    <xf numFmtId="0" fontId="5" fillId="0" borderId="6" xfId="0" applyFont="1" applyBorder="1"/>
    <xf numFmtId="0" fontId="5" fillId="0" borderId="4" xfId="0" applyFont="1" applyFill="1" applyBorder="1"/>
    <xf numFmtId="0" fontId="4" fillId="0" borderId="0" xfId="0" applyFont="1"/>
    <xf numFmtId="0" fontId="4" fillId="0" borderId="9" xfId="0" applyFont="1" applyBorder="1" applyAlignment="1">
      <alignment horizontal="center"/>
    </xf>
    <xf numFmtId="0" fontId="5" fillId="0" borderId="2" xfId="0" applyFont="1" applyBorder="1"/>
    <xf numFmtId="0" fontId="5" fillId="0" borderId="0" xfId="0" applyFont="1" applyBorder="1"/>
    <xf numFmtId="0" fontId="5" fillId="0" borderId="1" xfId="0" applyFont="1" applyFill="1" applyBorder="1"/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/>
    <xf numFmtId="0" fontId="8" fillId="0" borderId="4" xfId="0" applyFont="1" applyFill="1" applyBorder="1"/>
    <xf numFmtId="0" fontId="5" fillId="2" borderId="15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167" fontId="2" fillId="2" borderId="15" xfId="1" applyNumberFormat="1" applyFont="1" applyFill="1" applyBorder="1" applyAlignment="1">
      <alignment horizontal="center" vertical="center"/>
    </xf>
    <xf numFmtId="167" fontId="2" fillId="2" borderId="15" xfId="1" applyNumberFormat="1" applyFont="1" applyFill="1" applyBorder="1" applyAlignment="1">
      <alignment horizontal="right" vertical="center"/>
    </xf>
    <xf numFmtId="167" fontId="2" fillId="0" borderId="15" xfId="1" applyNumberFormat="1" applyFont="1" applyFill="1" applyBorder="1" applyAlignment="1">
      <alignment horizontal="right" vertical="center"/>
    </xf>
    <xf numFmtId="167" fontId="2" fillId="0" borderId="16" xfId="1" applyNumberFormat="1" applyFont="1" applyFill="1" applyBorder="1"/>
    <xf numFmtId="0" fontId="5" fillId="0" borderId="0" xfId="0" applyFont="1" applyFill="1" applyBorder="1" applyAlignment="1">
      <alignment horizontal="left" vertical="center"/>
    </xf>
    <xf numFmtId="167" fontId="2" fillId="0" borderId="0" xfId="1" applyNumberFormat="1" applyFont="1" applyFill="1" applyBorder="1"/>
    <xf numFmtId="0" fontId="5" fillId="0" borderId="15" xfId="0" applyFont="1" applyFill="1" applyBorder="1"/>
    <xf numFmtId="42" fontId="4" fillId="0" borderId="7" xfId="2" applyFont="1" applyFill="1" applyBorder="1"/>
    <xf numFmtId="167" fontId="9" fillId="0" borderId="15" xfId="7" applyNumberFormat="1" applyFont="1" applyFill="1" applyBorder="1"/>
    <xf numFmtId="167" fontId="5" fillId="0" borderId="15" xfId="7" applyNumberFormat="1" applyFont="1" applyFill="1" applyBorder="1"/>
    <xf numFmtId="167" fontId="2" fillId="0" borderId="15" xfId="8" applyNumberFormat="1" applyFont="1" applyFill="1" applyBorder="1"/>
    <xf numFmtId="0" fontId="5" fillId="0" borderId="0" xfId="0" applyFont="1" applyFill="1" applyBorder="1"/>
    <xf numFmtId="167" fontId="5" fillId="0" borderId="0" xfId="9" applyNumberFormat="1" applyFont="1" applyFill="1" applyBorder="1"/>
    <xf numFmtId="0" fontId="0" fillId="0" borderId="0" xfId="0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167" fontId="9" fillId="0" borderId="16" xfId="10" applyNumberFormat="1" applyFont="1" applyFill="1" applyBorder="1" applyAlignment="1">
      <alignment horizontal="center" vertical="center"/>
    </xf>
    <xf numFmtId="167" fontId="9" fillId="0" borderId="0" xfId="10" applyNumberFormat="1" applyFont="1" applyFill="1" applyBorder="1" applyAlignment="1">
      <alignment horizontal="center" vertical="center"/>
    </xf>
    <xf numFmtId="167" fontId="9" fillId="0" borderId="0" xfId="10" applyNumberFormat="1" applyFont="1" applyFill="1" applyBorder="1" applyAlignment="1">
      <alignment horizontal="right" vertical="center"/>
    </xf>
    <xf numFmtId="167" fontId="9" fillId="0" borderId="0" xfId="9" applyNumberFormat="1" applyFont="1" applyFill="1" applyBorder="1" applyAlignment="1">
      <alignment horizontal="right" vertical="center"/>
    </xf>
    <xf numFmtId="165" fontId="5" fillId="0" borderId="0" xfId="4" applyFont="1" applyFill="1" applyBorder="1"/>
    <xf numFmtId="167" fontId="9" fillId="0" borderId="15" xfId="11" applyNumberFormat="1" applyFont="1" applyFill="1" applyBorder="1" applyAlignment="1">
      <alignment horizontal="center" vertical="center"/>
    </xf>
    <xf numFmtId="42" fontId="5" fillId="0" borderId="5" xfId="2" applyFont="1" applyFill="1" applyBorder="1"/>
    <xf numFmtId="167" fontId="9" fillId="0" borderId="15" xfId="11" applyNumberFormat="1" applyFont="1" applyFill="1" applyBorder="1" applyAlignment="1">
      <alignment horizontal="right" vertical="center"/>
    </xf>
    <xf numFmtId="42" fontId="5" fillId="0" borderId="3" xfId="2" applyFont="1" applyBorder="1"/>
    <xf numFmtId="167" fontId="0" fillId="0" borderId="0" xfId="0" applyNumberFormat="1"/>
    <xf numFmtId="0" fontId="0" fillId="0" borderId="0" xfId="0"/>
    <xf numFmtId="0" fontId="0" fillId="0" borderId="0" xfId="0"/>
    <xf numFmtId="167" fontId="2" fillId="0" borderId="5" xfId="13" applyNumberFormat="1" applyFont="1" applyFill="1" applyBorder="1" applyAlignment="1">
      <alignment horizontal="right" vertical="center"/>
    </xf>
    <xf numFmtId="167" fontId="2" fillId="0" borderId="27" xfId="15" applyNumberFormat="1" applyFont="1" applyFill="1" applyBorder="1" applyAlignment="1">
      <alignment horizontal="right" vertical="center"/>
    </xf>
    <xf numFmtId="167" fontId="2" fillId="0" borderId="29" xfId="15" applyNumberFormat="1" applyFont="1" applyFill="1" applyBorder="1" applyAlignment="1">
      <alignment horizontal="right" vertical="center"/>
    </xf>
    <xf numFmtId="167" fontId="9" fillId="0" borderId="15" xfId="13" applyNumberFormat="1" applyFont="1" applyFill="1" applyBorder="1" applyAlignment="1">
      <alignment horizontal="center" vertical="center"/>
    </xf>
    <xf numFmtId="167" fontId="9" fillId="0" borderId="15" xfId="13" applyNumberFormat="1" applyFont="1" applyFill="1" applyBorder="1" applyAlignment="1">
      <alignment horizontal="right" vertical="center"/>
    </xf>
    <xf numFmtId="167" fontId="9" fillId="0" borderId="0" xfId="13" applyNumberFormat="1" applyFont="1" applyFill="1"/>
    <xf numFmtId="167" fontId="9" fillId="0" borderId="14" xfId="13" applyNumberFormat="1" applyFont="1" applyFill="1" applyBorder="1" applyAlignment="1">
      <alignment horizontal="right" vertical="center"/>
    </xf>
    <xf numFmtId="168" fontId="0" fillId="0" borderId="5" xfId="1" applyNumberFormat="1" applyFont="1" applyFill="1" applyBorder="1" applyAlignment="1">
      <alignment vertical="center" wrapText="1"/>
    </xf>
    <xf numFmtId="168" fontId="0" fillId="0" borderId="8" xfId="1" applyNumberFormat="1" applyFont="1" applyFill="1" applyBorder="1"/>
    <xf numFmtId="0" fontId="5" fillId="0" borderId="7" xfId="0" applyFont="1" applyBorder="1"/>
    <xf numFmtId="42" fontId="0" fillId="0" borderId="11" xfId="0" applyNumberFormat="1" applyBorder="1"/>
    <xf numFmtId="0" fontId="0" fillId="0" borderId="12" xfId="0" applyBorder="1"/>
    <xf numFmtId="167" fontId="10" fillId="0" borderId="13" xfId="13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left" vertical="center"/>
    </xf>
    <xf numFmtId="167" fontId="9" fillId="0" borderId="21" xfId="13" applyNumberFormat="1" applyFont="1" applyFill="1" applyBorder="1" applyAlignment="1">
      <alignment horizontal="center" vertical="center"/>
    </xf>
    <xf numFmtId="167" fontId="9" fillId="0" borderId="21" xfId="13" applyNumberFormat="1" applyFont="1" applyFill="1" applyBorder="1" applyAlignment="1">
      <alignment horizontal="right" vertical="center"/>
    </xf>
    <xf numFmtId="167" fontId="2" fillId="0" borderId="21" xfId="13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167" fontId="9" fillId="0" borderId="19" xfId="13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left" vertical="center"/>
    </xf>
    <xf numFmtId="167" fontId="9" fillId="0" borderId="24" xfId="13" applyNumberFormat="1" applyFont="1" applyFill="1" applyBorder="1" applyAlignment="1">
      <alignment horizontal="right" vertical="center"/>
    </xf>
    <xf numFmtId="0" fontId="5" fillId="0" borderId="20" xfId="0" applyFont="1" applyFill="1" applyBorder="1"/>
    <xf numFmtId="168" fontId="5" fillId="0" borderId="21" xfId="1" applyNumberFormat="1" applyFont="1" applyFill="1" applyBorder="1"/>
    <xf numFmtId="167" fontId="9" fillId="0" borderId="17" xfId="13" applyNumberFormat="1" applyFont="1" applyFill="1" applyBorder="1" applyAlignment="1">
      <alignment horizontal="center" vertical="center"/>
    </xf>
    <xf numFmtId="167" fontId="9" fillId="0" borderId="19" xfId="12" applyNumberFormat="1" applyFont="1" applyFill="1" applyBorder="1" applyAlignment="1">
      <alignment horizontal="center" vertical="center"/>
    </xf>
    <xf numFmtId="167" fontId="9" fillId="0" borderId="21" xfId="12" applyNumberFormat="1" applyFont="1" applyFill="1" applyBorder="1" applyAlignment="1">
      <alignment horizontal="center" vertical="center"/>
    </xf>
    <xf numFmtId="167" fontId="9" fillId="0" borderId="21" xfId="12" applyNumberFormat="1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167" fontId="2" fillId="0" borderId="21" xfId="15" applyNumberFormat="1" applyFont="1" applyFill="1" applyBorder="1" applyAlignment="1">
      <alignment horizontal="right" vertical="center"/>
    </xf>
    <xf numFmtId="0" fontId="5" fillId="0" borderId="28" xfId="0" applyFont="1" applyFill="1" applyBorder="1"/>
    <xf numFmtId="167" fontId="2" fillId="0" borderId="26" xfId="15" applyNumberFormat="1" applyFont="1" applyFill="1" applyBorder="1" applyAlignment="1">
      <alignment horizontal="right" vertical="center"/>
    </xf>
    <xf numFmtId="167" fontId="2" fillId="0" borderId="25" xfId="15" applyNumberFormat="1" applyFont="1" applyFill="1" applyBorder="1" applyAlignment="1">
      <alignment horizontal="right" vertical="center"/>
    </xf>
    <xf numFmtId="167" fontId="2" fillId="0" borderId="5" xfId="15" applyNumberFormat="1" applyFont="1" applyFill="1" applyBorder="1" applyAlignment="1">
      <alignment horizontal="right" vertical="center"/>
    </xf>
    <xf numFmtId="0" fontId="5" fillId="0" borderId="23" xfId="0" applyFont="1" applyFill="1" applyBorder="1"/>
    <xf numFmtId="0" fontId="5" fillId="0" borderId="22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7" fontId="9" fillId="2" borderId="15" xfId="3" applyNumberFormat="1" applyFont="1" applyFill="1" applyBorder="1" applyAlignment="1">
      <alignment horizontal="center" vertical="center"/>
    </xf>
    <xf numFmtId="167" fontId="9" fillId="2" borderId="15" xfId="3" applyNumberFormat="1" applyFont="1" applyFill="1" applyBorder="1" applyAlignment="1">
      <alignment horizontal="right" vertical="center"/>
    </xf>
    <xf numFmtId="167" fontId="9" fillId="2" borderId="15" xfId="7" applyNumberFormat="1" applyFont="1" applyFill="1" applyBorder="1" applyAlignment="1">
      <alignment horizontal="right" vertical="center"/>
    </xf>
    <xf numFmtId="168" fontId="9" fillId="2" borderId="21" xfId="1" applyNumberFormat="1" applyFont="1" applyFill="1" applyBorder="1" applyAlignment="1">
      <alignment horizontal="right" vertical="center"/>
    </xf>
    <xf numFmtId="167" fontId="9" fillId="2" borderId="21" xfId="12" applyNumberFormat="1" applyFont="1" applyFill="1" applyBorder="1" applyAlignment="1">
      <alignment horizontal="right" vertical="center"/>
    </xf>
    <xf numFmtId="167" fontId="2" fillId="2" borderId="21" xfId="15" applyNumberFormat="1" applyFont="1" applyFill="1" applyBorder="1" applyAlignment="1">
      <alignment horizontal="right" vertical="center"/>
    </xf>
  </cellXfs>
  <cellStyles count="16">
    <cellStyle name="Millares 2" xfId="5"/>
    <cellStyle name="Moneda" xfId="1" builtinId="4"/>
    <cellStyle name="Moneda [0]" xfId="2" builtinId="7"/>
    <cellStyle name="Moneda [0] 2" xfId="4"/>
    <cellStyle name="Moneda 10" xfId="13"/>
    <cellStyle name="Moneda 11" xfId="15"/>
    <cellStyle name="Moneda 12" xfId="14"/>
    <cellStyle name="Moneda 2" xfId="3"/>
    <cellStyle name="Moneda 3" xfId="6"/>
    <cellStyle name="Moneda 4" xfId="7"/>
    <cellStyle name="Moneda 5" xfId="8"/>
    <cellStyle name="Moneda 6" xfId="10"/>
    <cellStyle name="Moneda 7" xfId="9"/>
    <cellStyle name="Moneda 8" xfId="11"/>
    <cellStyle name="Moneda 9" xfId="1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20</xdr:row>
      <xdr:rowOff>0</xdr:rowOff>
    </xdr:from>
    <xdr:ext cx="219075" cy="200025"/>
    <xdr:sp macro="" textlink="">
      <xdr:nvSpPr>
        <xdr:cNvPr id="2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639550" y="2952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20</xdr:row>
      <xdr:rowOff>0</xdr:rowOff>
    </xdr:from>
    <xdr:ext cx="219075" cy="200025"/>
    <xdr:sp macro="" textlink="">
      <xdr:nvSpPr>
        <xdr:cNvPr id="3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639550" y="2952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14</xdr:row>
      <xdr:rowOff>0</xdr:rowOff>
    </xdr:from>
    <xdr:ext cx="219075" cy="200025"/>
    <xdr:sp macro="" textlink="">
      <xdr:nvSpPr>
        <xdr:cNvPr id="4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639550" y="37242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21</xdr:row>
      <xdr:rowOff>0</xdr:rowOff>
    </xdr:from>
    <xdr:ext cx="219075" cy="200025"/>
    <xdr:sp macro="" textlink="">
      <xdr:nvSpPr>
        <xdr:cNvPr id="5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639550" y="4857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21</xdr:row>
      <xdr:rowOff>0</xdr:rowOff>
    </xdr:from>
    <xdr:ext cx="219075" cy="200025"/>
    <xdr:sp macro="" textlink="">
      <xdr:nvSpPr>
        <xdr:cNvPr id="6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639550" y="4857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76200</xdr:colOff>
      <xdr:row>14</xdr:row>
      <xdr:rowOff>19050</xdr:rowOff>
    </xdr:from>
    <xdr:ext cx="219075" cy="200025"/>
    <xdr:sp macro="" textlink="">
      <xdr:nvSpPr>
        <xdr:cNvPr id="7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4162425" y="195262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58</xdr:row>
      <xdr:rowOff>0</xdr:rowOff>
    </xdr:from>
    <xdr:ext cx="219075" cy="200025"/>
    <xdr:sp macro="" textlink="">
      <xdr:nvSpPr>
        <xdr:cNvPr id="8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19431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58</xdr:row>
      <xdr:rowOff>0</xdr:rowOff>
    </xdr:from>
    <xdr:ext cx="219075" cy="200025"/>
    <xdr:sp macro="" textlink="">
      <xdr:nvSpPr>
        <xdr:cNvPr id="9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19431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58</xdr:row>
      <xdr:rowOff>0</xdr:rowOff>
    </xdr:from>
    <xdr:ext cx="219075" cy="200025"/>
    <xdr:sp macro="" textlink="">
      <xdr:nvSpPr>
        <xdr:cNvPr id="10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19431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56</xdr:row>
      <xdr:rowOff>0</xdr:rowOff>
    </xdr:from>
    <xdr:ext cx="219075" cy="190500"/>
    <xdr:sp macro="" textlink="">
      <xdr:nvSpPr>
        <xdr:cNvPr id="11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158115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56</xdr:row>
      <xdr:rowOff>0</xdr:rowOff>
    </xdr:from>
    <xdr:ext cx="219075" cy="190500"/>
    <xdr:sp macro="" textlink="">
      <xdr:nvSpPr>
        <xdr:cNvPr id="12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158115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56</xdr:row>
      <xdr:rowOff>0</xdr:rowOff>
    </xdr:from>
    <xdr:ext cx="219075" cy="190500"/>
    <xdr:sp macro="" textlink="">
      <xdr:nvSpPr>
        <xdr:cNvPr id="13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158115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57</xdr:row>
      <xdr:rowOff>0</xdr:rowOff>
    </xdr:from>
    <xdr:ext cx="219075" cy="190500"/>
    <xdr:sp macro="" textlink="">
      <xdr:nvSpPr>
        <xdr:cNvPr id="14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1762125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57</xdr:row>
      <xdr:rowOff>0</xdr:rowOff>
    </xdr:from>
    <xdr:ext cx="219075" cy="190500"/>
    <xdr:sp macro="" textlink="">
      <xdr:nvSpPr>
        <xdr:cNvPr id="15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1762125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57</xdr:row>
      <xdr:rowOff>0</xdr:rowOff>
    </xdr:from>
    <xdr:ext cx="219075" cy="190500"/>
    <xdr:sp macro="" textlink="">
      <xdr:nvSpPr>
        <xdr:cNvPr id="16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1762125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59</xdr:row>
      <xdr:rowOff>0</xdr:rowOff>
    </xdr:from>
    <xdr:ext cx="219075" cy="200025"/>
    <xdr:sp macro="" textlink="">
      <xdr:nvSpPr>
        <xdr:cNvPr id="17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21336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59</xdr:row>
      <xdr:rowOff>0</xdr:rowOff>
    </xdr:from>
    <xdr:ext cx="219075" cy="200025"/>
    <xdr:sp macro="" textlink="">
      <xdr:nvSpPr>
        <xdr:cNvPr id="18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21336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59</xdr:row>
      <xdr:rowOff>0</xdr:rowOff>
    </xdr:from>
    <xdr:ext cx="219075" cy="200025"/>
    <xdr:sp macro="" textlink="">
      <xdr:nvSpPr>
        <xdr:cNvPr id="19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21336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58</xdr:row>
      <xdr:rowOff>0</xdr:rowOff>
    </xdr:from>
    <xdr:ext cx="219075" cy="200025"/>
    <xdr:sp macro="" textlink="">
      <xdr:nvSpPr>
        <xdr:cNvPr id="20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19431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58</xdr:row>
      <xdr:rowOff>0</xdr:rowOff>
    </xdr:from>
    <xdr:ext cx="219075" cy="200025"/>
    <xdr:sp macro="" textlink="">
      <xdr:nvSpPr>
        <xdr:cNvPr id="21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19431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58</xdr:row>
      <xdr:rowOff>0</xdr:rowOff>
    </xdr:from>
    <xdr:ext cx="219075" cy="200025"/>
    <xdr:sp macro="" textlink="">
      <xdr:nvSpPr>
        <xdr:cNvPr id="22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19431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60</xdr:row>
      <xdr:rowOff>0</xdr:rowOff>
    </xdr:from>
    <xdr:ext cx="219075" cy="200025"/>
    <xdr:sp macro="" textlink="">
      <xdr:nvSpPr>
        <xdr:cNvPr id="23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23241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60</xdr:row>
      <xdr:rowOff>0</xdr:rowOff>
    </xdr:from>
    <xdr:ext cx="219075" cy="200025"/>
    <xdr:sp macro="" textlink="">
      <xdr:nvSpPr>
        <xdr:cNvPr id="24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23241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60</xdr:row>
      <xdr:rowOff>0</xdr:rowOff>
    </xdr:from>
    <xdr:ext cx="219075" cy="200025"/>
    <xdr:sp macro="" textlink="">
      <xdr:nvSpPr>
        <xdr:cNvPr id="25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23241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59</xdr:row>
      <xdr:rowOff>0</xdr:rowOff>
    </xdr:from>
    <xdr:ext cx="219075" cy="200025"/>
    <xdr:sp macro="" textlink="">
      <xdr:nvSpPr>
        <xdr:cNvPr id="26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21336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59</xdr:row>
      <xdr:rowOff>0</xdr:rowOff>
    </xdr:from>
    <xdr:ext cx="219075" cy="200025"/>
    <xdr:sp macro="" textlink="">
      <xdr:nvSpPr>
        <xdr:cNvPr id="27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21336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59</xdr:row>
      <xdr:rowOff>0</xdr:rowOff>
    </xdr:from>
    <xdr:ext cx="219075" cy="200025"/>
    <xdr:sp macro="" textlink="">
      <xdr:nvSpPr>
        <xdr:cNvPr id="28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21336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60</xdr:row>
      <xdr:rowOff>0</xdr:rowOff>
    </xdr:from>
    <xdr:ext cx="219075" cy="200025"/>
    <xdr:sp macro="" textlink="">
      <xdr:nvSpPr>
        <xdr:cNvPr id="29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23241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60</xdr:row>
      <xdr:rowOff>0</xdr:rowOff>
    </xdr:from>
    <xdr:ext cx="219075" cy="200025"/>
    <xdr:sp macro="" textlink="">
      <xdr:nvSpPr>
        <xdr:cNvPr id="30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23241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60</xdr:row>
      <xdr:rowOff>0</xdr:rowOff>
    </xdr:from>
    <xdr:ext cx="219075" cy="200025"/>
    <xdr:sp macro="" textlink="">
      <xdr:nvSpPr>
        <xdr:cNvPr id="31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23241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60</xdr:row>
      <xdr:rowOff>0</xdr:rowOff>
    </xdr:from>
    <xdr:ext cx="219075" cy="200025"/>
    <xdr:sp macro="" textlink="">
      <xdr:nvSpPr>
        <xdr:cNvPr id="32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23241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60</xdr:row>
      <xdr:rowOff>0</xdr:rowOff>
    </xdr:from>
    <xdr:ext cx="219075" cy="200025"/>
    <xdr:sp macro="" textlink="">
      <xdr:nvSpPr>
        <xdr:cNvPr id="33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23241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60</xdr:row>
      <xdr:rowOff>0</xdr:rowOff>
    </xdr:from>
    <xdr:ext cx="219075" cy="200025"/>
    <xdr:sp macro="" textlink="">
      <xdr:nvSpPr>
        <xdr:cNvPr id="34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23241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43</xdr:row>
      <xdr:rowOff>0</xdr:rowOff>
    </xdr:from>
    <xdr:ext cx="219075" cy="200025"/>
    <xdr:sp macro="" textlink="">
      <xdr:nvSpPr>
        <xdr:cNvPr id="35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25146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43</xdr:row>
      <xdr:rowOff>0</xdr:rowOff>
    </xdr:from>
    <xdr:ext cx="219075" cy="200025"/>
    <xdr:sp macro="" textlink="">
      <xdr:nvSpPr>
        <xdr:cNvPr id="36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25146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43</xdr:row>
      <xdr:rowOff>0</xdr:rowOff>
    </xdr:from>
    <xdr:ext cx="219075" cy="200025"/>
    <xdr:sp macro="" textlink="">
      <xdr:nvSpPr>
        <xdr:cNvPr id="37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25146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60</xdr:row>
      <xdr:rowOff>0</xdr:rowOff>
    </xdr:from>
    <xdr:ext cx="219075" cy="200025"/>
    <xdr:sp macro="" textlink="">
      <xdr:nvSpPr>
        <xdr:cNvPr id="38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23241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60</xdr:row>
      <xdr:rowOff>0</xdr:rowOff>
    </xdr:from>
    <xdr:ext cx="219075" cy="200025"/>
    <xdr:sp macro="" textlink="">
      <xdr:nvSpPr>
        <xdr:cNvPr id="39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23241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60</xdr:row>
      <xdr:rowOff>0</xdr:rowOff>
    </xdr:from>
    <xdr:ext cx="219075" cy="200025"/>
    <xdr:sp macro="" textlink="">
      <xdr:nvSpPr>
        <xdr:cNvPr id="40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23241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43</xdr:row>
      <xdr:rowOff>0</xdr:rowOff>
    </xdr:from>
    <xdr:ext cx="219075" cy="200025"/>
    <xdr:sp macro="" textlink="">
      <xdr:nvSpPr>
        <xdr:cNvPr id="41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25146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43</xdr:row>
      <xdr:rowOff>0</xdr:rowOff>
    </xdr:from>
    <xdr:ext cx="219075" cy="200025"/>
    <xdr:sp macro="" textlink="">
      <xdr:nvSpPr>
        <xdr:cNvPr id="42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25146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43</xdr:row>
      <xdr:rowOff>0</xdr:rowOff>
    </xdr:from>
    <xdr:ext cx="219075" cy="200025"/>
    <xdr:sp macro="" textlink="">
      <xdr:nvSpPr>
        <xdr:cNvPr id="43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972925" y="25146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62</xdr:row>
      <xdr:rowOff>0</xdr:rowOff>
    </xdr:from>
    <xdr:ext cx="219075" cy="200025"/>
    <xdr:sp macro="" textlink="">
      <xdr:nvSpPr>
        <xdr:cNvPr id="44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2952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62</xdr:row>
      <xdr:rowOff>0</xdr:rowOff>
    </xdr:from>
    <xdr:ext cx="219075" cy="200025"/>
    <xdr:sp macro="" textlink="">
      <xdr:nvSpPr>
        <xdr:cNvPr id="45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2952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62</xdr:row>
      <xdr:rowOff>0</xdr:rowOff>
    </xdr:from>
    <xdr:ext cx="219075" cy="200025"/>
    <xdr:sp macro="" textlink="">
      <xdr:nvSpPr>
        <xdr:cNvPr id="46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2952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73</xdr:row>
      <xdr:rowOff>0</xdr:rowOff>
    </xdr:from>
    <xdr:ext cx="219075" cy="180975"/>
    <xdr:sp macro="" textlink="">
      <xdr:nvSpPr>
        <xdr:cNvPr id="47" name="imagen|4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1247775"/>
          <a:ext cx="219075" cy="18097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72</xdr:row>
      <xdr:rowOff>0</xdr:rowOff>
    </xdr:from>
    <xdr:ext cx="219075" cy="200025"/>
    <xdr:sp macro="" textlink="">
      <xdr:nvSpPr>
        <xdr:cNvPr id="48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10572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72</xdr:row>
      <xdr:rowOff>0</xdr:rowOff>
    </xdr:from>
    <xdr:ext cx="219075" cy="200025"/>
    <xdr:sp macro="" textlink="">
      <xdr:nvSpPr>
        <xdr:cNvPr id="49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10572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72</xdr:row>
      <xdr:rowOff>0</xdr:rowOff>
    </xdr:from>
    <xdr:ext cx="219075" cy="200025"/>
    <xdr:sp macro="" textlink="">
      <xdr:nvSpPr>
        <xdr:cNvPr id="50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10572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75</xdr:row>
      <xdr:rowOff>0</xdr:rowOff>
    </xdr:from>
    <xdr:ext cx="219075" cy="190500"/>
    <xdr:sp macro="" textlink="">
      <xdr:nvSpPr>
        <xdr:cNvPr id="51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1628775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75</xdr:row>
      <xdr:rowOff>0</xdr:rowOff>
    </xdr:from>
    <xdr:ext cx="219075" cy="190500"/>
    <xdr:sp macro="" textlink="">
      <xdr:nvSpPr>
        <xdr:cNvPr id="52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1628775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75</xdr:row>
      <xdr:rowOff>0</xdr:rowOff>
    </xdr:from>
    <xdr:ext cx="219075" cy="190500"/>
    <xdr:sp macro="" textlink="">
      <xdr:nvSpPr>
        <xdr:cNvPr id="53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1628775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76</xdr:row>
      <xdr:rowOff>0</xdr:rowOff>
    </xdr:from>
    <xdr:ext cx="219075" cy="190500"/>
    <xdr:sp macro="" textlink="">
      <xdr:nvSpPr>
        <xdr:cNvPr id="54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1819275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76</xdr:row>
      <xdr:rowOff>0</xdr:rowOff>
    </xdr:from>
    <xdr:ext cx="219075" cy="190500"/>
    <xdr:sp macro="" textlink="">
      <xdr:nvSpPr>
        <xdr:cNvPr id="55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1819275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76</xdr:row>
      <xdr:rowOff>0</xdr:rowOff>
    </xdr:from>
    <xdr:ext cx="219075" cy="190500"/>
    <xdr:sp macro="" textlink="">
      <xdr:nvSpPr>
        <xdr:cNvPr id="56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1819275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86</xdr:row>
      <xdr:rowOff>0</xdr:rowOff>
    </xdr:from>
    <xdr:ext cx="219075" cy="200025"/>
    <xdr:sp macro="" textlink="">
      <xdr:nvSpPr>
        <xdr:cNvPr id="57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39147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86</xdr:row>
      <xdr:rowOff>0</xdr:rowOff>
    </xdr:from>
    <xdr:ext cx="219075" cy="200025"/>
    <xdr:sp macro="" textlink="">
      <xdr:nvSpPr>
        <xdr:cNvPr id="58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39147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86</xdr:row>
      <xdr:rowOff>0</xdr:rowOff>
    </xdr:from>
    <xdr:ext cx="219075" cy="200025"/>
    <xdr:sp macro="" textlink="">
      <xdr:nvSpPr>
        <xdr:cNvPr id="59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39147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72</xdr:row>
      <xdr:rowOff>0</xdr:rowOff>
    </xdr:from>
    <xdr:ext cx="219075" cy="200025"/>
    <xdr:sp macro="" textlink="">
      <xdr:nvSpPr>
        <xdr:cNvPr id="60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10572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72</xdr:row>
      <xdr:rowOff>0</xdr:rowOff>
    </xdr:from>
    <xdr:ext cx="219075" cy="200025"/>
    <xdr:sp macro="" textlink="">
      <xdr:nvSpPr>
        <xdr:cNvPr id="61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10572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72</xdr:row>
      <xdr:rowOff>0</xdr:rowOff>
    </xdr:from>
    <xdr:ext cx="219075" cy="200025"/>
    <xdr:sp macro="" textlink="">
      <xdr:nvSpPr>
        <xdr:cNvPr id="62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10572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68</xdr:row>
      <xdr:rowOff>0</xdr:rowOff>
    </xdr:from>
    <xdr:ext cx="219075" cy="200025"/>
    <xdr:sp macro="" textlink="">
      <xdr:nvSpPr>
        <xdr:cNvPr id="63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48672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68</xdr:row>
      <xdr:rowOff>0</xdr:rowOff>
    </xdr:from>
    <xdr:ext cx="219075" cy="200025"/>
    <xdr:sp macro="" textlink="">
      <xdr:nvSpPr>
        <xdr:cNvPr id="64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48672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68</xdr:row>
      <xdr:rowOff>0</xdr:rowOff>
    </xdr:from>
    <xdr:ext cx="219075" cy="200025"/>
    <xdr:sp macro="" textlink="">
      <xdr:nvSpPr>
        <xdr:cNvPr id="65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48672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86</xdr:row>
      <xdr:rowOff>0</xdr:rowOff>
    </xdr:from>
    <xdr:ext cx="219075" cy="200025"/>
    <xdr:sp macro="" textlink="">
      <xdr:nvSpPr>
        <xdr:cNvPr id="66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39147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86</xdr:row>
      <xdr:rowOff>0</xdr:rowOff>
    </xdr:from>
    <xdr:ext cx="219075" cy="200025"/>
    <xdr:sp macro="" textlink="">
      <xdr:nvSpPr>
        <xdr:cNvPr id="67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39147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86</xdr:row>
      <xdr:rowOff>0</xdr:rowOff>
    </xdr:from>
    <xdr:ext cx="219075" cy="200025"/>
    <xdr:sp macro="" textlink="">
      <xdr:nvSpPr>
        <xdr:cNvPr id="68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39147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68</xdr:row>
      <xdr:rowOff>0</xdr:rowOff>
    </xdr:from>
    <xdr:ext cx="219075" cy="200025"/>
    <xdr:sp macro="" textlink="">
      <xdr:nvSpPr>
        <xdr:cNvPr id="69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48672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68</xdr:row>
      <xdr:rowOff>0</xdr:rowOff>
    </xdr:from>
    <xdr:ext cx="219075" cy="200025"/>
    <xdr:sp macro="" textlink="">
      <xdr:nvSpPr>
        <xdr:cNvPr id="70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48672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68</xdr:row>
      <xdr:rowOff>0</xdr:rowOff>
    </xdr:from>
    <xdr:ext cx="219075" cy="200025"/>
    <xdr:sp macro="" textlink="">
      <xdr:nvSpPr>
        <xdr:cNvPr id="71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48672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68</xdr:row>
      <xdr:rowOff>0</xdr:rowOff>
    </xdr:from>
    <xdr:ext cx="219075" cy="200025"/>
    <xdr:sp macro="" textlink="">
      <xdr:nvSpPr>
        <xdr:cNvPr id="72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48672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68</xdr:row>
      <xdr:rowOff>0</xdr:rowOff>
    </xdr:from>
    <xdr:ext cx="219075" cy="200025"/>
    <xdr:sp macro="" textlink="">
      <xdr:nvSpPr>
        <xdr:cNvPr id="73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48672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68</xdr:row>
      <xdr:rowOff>0</xdr:rowOff>
    </xdr:from>
    <xdr:ext cx="219075" cy="200025"/>
    <xdr:sp macro="" textlink="">
      <xdr:nvSpPr>
        <xdr:cNvPr id="74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48672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68</xdr:row>
      <xdr:rowOff>0</xdr:rowOff>
    </xdr:from>
    <xdr:ext cx="219075" cy="200025"/>
    <xdr:sp macro="" textlink="">
      <xdr:nvSpPr>
        <xdr:cNvPr id="75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48672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68</xdr:row>
      <xdr:rowOff>0</xdr:rowOff>
    </xdr:from>
    <xdr:ext cx="219075" cy="200025"/>
    <xdr:sp macro="" textlink="">
      <xdr:nvSpPr>
        <xdr:cNvPr id="76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48672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68</xdr:row>
      <xdr:rowOff>0</xdr:rowOff>
    </xdr:from>
    <xdr:ext cx="219075" cy="200025"/>
    <xdr:sp macro="" textlink="">
      <xdr:nvSpPr>
        <xdr:cNvPr id="77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48672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87</xdr:row>
      <xdr:rowOff>0</xdr:rowOff>
    </xdr:from>
    <xdr:ext cx="219075" cy="200025"/>
    <xdr:sp macro="" textlink="">
      <xdr:nvSpPr>
        <xdr:cNvPr id="78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41052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87</xdr:row>
      <xdr:rowOff>0</xdr:rowOff>
    </xdr:from>
    <xdr:ext cx="219075" cy="200025"/>
    <xdr:sp macro="" textlink="">
      <xdr:nvSpPr>
        <xdr:cNvPr id="79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41052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87</xdr:row>
      <xdr:rowOff>0</xdr:rowOff>
    </xdr:from>
    <xdr:ext cx="219075" cy="200025"/>
    <xdr:sp macro="" textlink="">
      <xdr:nvSpPr>
        <xdr:cNvPr id="80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41052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87</xdr:row>
      <xdr:rowOff>0</xdr:rowOff>
    </xdr:from>
    <xdr:ext cx="219075" cy="200025"/>
    <xdr:sp macro="" textlink="">
      <xdr:nvSpPr>
        <xdr:cNvPr id="81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41052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87</xdr:row>
      <xdr:rowOff>0</xdr:rowOff>
    </xdr:from>
    <xdr:ext cx="219075" cy="200025"/>
    <xdr:sp macro="" textlink="">
      <xdr:nvSpPr>
        <xdr:cNvPr id="82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41052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87</xdr:row>
      <xdr:rowOff>0</xdr:rowOff>
    </xdr:from>
    <xdr:ext cx="219075" cy="200025"/>
    <xdr:sp macro="" textlink="">
      <xdr:nvSpPr>
        <xdr:cNvPr id="83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68250" y="410527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96</xdr:row>
      <xdr:rowOff>0</xdr:rowOff>
    </xdr:from>
    <xdr:ext cx="219075" cy="200025"/>
    <xdr:sp macro="" textlink="">
      <xdr:nvSpPr>
        <xdr:cNvPr id="84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582150" y="3810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96</xdr:row>
      <xdr:rowOff>0</xdr:rowOff>
    </xdr:from>
    <xdr:ext cx="219075" cy="200025"/>
    <xdr:sp macro="" textlink="">
      <xdr:nvSpPr>
        <xdr:cNvPr id="85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582150" y="3810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96</xdr:row>
      <xdr:rowOff>0</xdr:rowOff>
    </xdr:from>
    <xdr:ext cx="219075" cy="200025"/>
    <xdr:sp macro="" textlink="">
      <xdr:nvSpPr>
        <xdr:cNvPr id="86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582150" y="3810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98</xdr:row>
      <xdr:rowOff>0</xdr:rowOff>
    </xdr:from>
    <xdr:ext cx="219075" cy="180975"/>
    <xdr:sp macro="" textlink="">
      <xdr:nvSpPr>
        <xdr:cNvPr id="87" name="imagen|4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582150" y="1524000"/>
          <a:ext cx="219075" cy="18097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98</xdr:row>
      <xdr:rowOff>0</xdr:rowOff>
    </xdr:from>
    <xdr:ext cx="219075" cy="200025"/>
    <xdr:sp macro="" textlink="">
      <xdr:nvSpPr>
        <xdr:cNvPr id="88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582150" y="15240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98</xdr:row>
      <xdr:rowOff>0</xdr:rowOff>
    </xdr:from>
    <xdr:ext cx="219075" cy="200025"/>
    <xdr:sp macro="" textlink="">
      <xdr:nvSpPr>
        <xdr:cNvPr id="89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582150" y="15240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98</xdr:row>
      <xdr:rowOff>0</xdr:rowOff>
    </xdr:from>
    <xdr:ext cx="219075" cy="200025"/>
    <xdr:sp macro="" textlink="">
      <xdr:nvSpPr>
        <xdr:cNvPr id="90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582150" y="15240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98</xdr:row>
      <xdr:rowOff>0</xdr:rowOff>
    </xdr:from>
    <xdr:ext cx="219075" cy="190500"/>
    <xdr:sp macro="" textlink="">
      <xdr:nvSpPr>
        <xdr:cNvPr id="91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582150" y="17145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98</xdr:row>
      <xdr:rowOff>0</xdr:rowOff>
    </xdr:from>
    <xdr:ext cx="219075" cy="190500"/>
    <xdr:sp macro="" textlink="">
      <xdr:nvSpPr>
        <xdr:cNvPr id="92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582150" y="17145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98</xdr:row>
      <xdr:rowOff>0</xdr:rowOff>
    </xdr:from>
    <xdr:ext cx="219075" cy="190500"/>
    <xdr:sp macro="" textlink="">
      <xdr:nvSpPr>
        <xdr:cNvPr id="93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582150" y="17145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98</xdr:row>
      <xdr:rowOff>0</xdr:rowOff>
    </xdr:from>
    <xdr:ext cx="219075" cy="190500"/>
    <xdr:sp macro="" textlink="">
      <xdr:nvSpPr>
        <xdr:cNvPr id="94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582150" y="19050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98</xdr:row>
      <xdr:rowOff>0</xdr:rowOff>
    </xdr:from>
    <xdr:ext cx="219075" cy="190500"/>
    <xdr:sp macro="" textlink="">
      <xdr:nvSpPr>
        <xdr:cNvPr id="95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582150" y="19050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98</xdr:row>
      <xdr:rowOff>0</xdr:rowOff>
    </xdr:from>
    <xdr:ext cx="219075" cy="190500"/>
    <xdr:sp macro="" textlink="">
      <xdr:nvSpPr>
        <xdr:cNvPr id="96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582150" y="19050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93</xdr:row>
      <xdr:rowOff>0</xdr:rowOff>
    </xdr:from>
    <xdr:ext cx="219075" cy="200025"/>
    <xdr:sp macro="" textlink="">
      <xdr:nvSpPr>
        <xdr:cNvPr id="97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582150" y="43815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93</xdr:row>
      <xdr:rowOff>0</xdr:rowOff>
    </xdr:from>
    <xdr:ext cx="219075" cy="200025"/>
    <xdr:sp macro="" textlink="">
      <xdr:nvSpPr>
        <xdr:cNvPr id="98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582150" y="43815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93</xdr:row>
      <xdr:rowOff>0</xdr:rowOff>
    </xdr:from>
    <xdr:ext cx="219075" cy="200025"/>
    <xdr:sp macro="" textlink="">
      <xdr:nvSpPr>
        <xdr:cNvPr id="99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582150" y="43815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98</xdr:row>
      <xdr:rowOff>0</xdr:rowOff>
    </xdr:from>
    <xdr:ext cx="219075" cy="200025"/>
    <xdr:sp macro="" textlink="">
      <xdr:nvSpPr>
        <xdr:cNvPr id="100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582150" y="15240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98</xdr:row>
      <xdr:rowOff>0</xdr:rowOff>
    </xdr:from>
    <xdr:ext cx="219075" cy="200025"/>
    <xdr:sp macro="" textlink="">
      <xdr:nvSpPr>
        <xdr:cNvPr id="101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582150" y="15240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98</xdr:row>
      <xdr:rowOff>0</xdr:rowOff>
    </xdr:from>
    <xdr:ext cx="219075" cy="200025"/>
    <xdr:sp macro="" textlink="">
      <xdr:nvSpPr>
        <xdr:cNvPr id="102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582150" y="15240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93</xdr:row>
      <xdr:rowOff>0</xdr:rowOff>
    </xdr:from>
    <xdr:ext cx="219075" cy="200025"/>
    <xdr:sp macro="" textlink="">
      <xdr:nvSpPr>
        <xdr:cNvPr id="103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582150" y="43815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93</xdr:row>
      <xdr:rowOff>0</xdr:rowOff>
    </xdr:from>
    <xdr:ext cx="219075" cy="200025"/>
    <xdr:sp macro="" textlink="">
      <xdr:nvSpPr>
        <xdr:cNvPr id="104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582150" y="43815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93</xdr:row>
      <xdr:rowOff>0</xdr:rowOff>
    </xdr:from>
    <xdr:ext cx="219075" cy="200025"/>
    <xdr:sp macro="" textlink="">
      <xdr:nvSpPr>
        <xdr:cNvPr id="105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582150" y="43815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99</xdr:row>
      <xdr:rowOff>0</xdr:rowOff>
    </xdr:from>
    <xdr:ext cx="219075" cy="190500"/>
    <xdr:sp macro="" textlink="">
      <xdr:nvSpPr>
        <xdr:cNvPr id="106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582150" y="20955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99</xdr:row>
      <xdr:rowOff>0</xdr:rowOff>
    </xdr:from>
    <xdr:ext cx="219075" cy="190500"/>
    <xdr:sp macro="" textlink="">
      <xdr:nvSpPr>
        <xdr:cNvPr id="107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582150" y="20955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99</xdr:row>
      <xdr:rowOff>0</xdr:rowOff>
    </xdr:from>
    <xdr:ext cx="219075" cy="190500"/>
    <xdr:sp macro="" textlink="">
      <xdr:nvSpPr>
        <xdr:cNvPr id="108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582150" y="20955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100</xdr:row>
      <xdr:rowOff>0</xdr:rowOff>
    </xdr:from>
    <xdr:ext cx="219075" cy="190500"/>
    <xdr:sp macro="" textlink="">
      <xdr:nvSpPr>
        <xdr:cNvPr id="109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582150" y="22860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100</xdr:row>
      <xdr:rowOff>0</xdr:rowOff>
    </xdr:from>
    <xdr:ext cx="219075" cy="190500"/>
    <xdr:sp macro="" textlink="">
      <xdr:nvSpPr>
        <xdr:cNvPr id="110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582150" y="22860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100</xdr:row>
      <xdr:rowOff>0</xdr:rowOff>
    </xdr:from>
    <xdr:ext cx="219075" cy="190500"/>
    <xdr:sp macro="" textlink="">
      <xdr:nvSpPr>
        <xdr:cNvPr id="111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582150" y="22860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101</xdr:row>
      <xdr:rowOff>0</xdr:rowOff>
    </xdr:from>
    <xdr:ext cx="219075" cy="190500"/>
    <xdr:sp macro="" textlink="">
      <xdr:nvSpPr>
        <xdr:cNvPr id="112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582150" y="24765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101</xdr:row>
      <xdr:rowOff>0</xdr:rowOff>
    </xdr:from>
    <xdr:ext cx="219075" cy="190500"/>
    <xdr:sp macro="" textlink="">
      <xdr:nvSpPr>
        <xdr:cNvPr id="113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582150" y="24765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101</xdr:row>
      <xdr:rowOff>0</xdr:rowOff>
    </xdr:from>
    <xdr:ext cx="219075" cy="190500"/>
    <xdr:sp macro="" textlink="">
      <xdr:nvSpPr>
        <xdr:cNvPr id="114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582150" y="2476500"/>
          <a:ext cx="219075" cy="190500"/>
        </a:xfrm>
        <a:prstGeom prst="rect">
          <a:avLst/>
        </a:prstGeom>
        <a:noFill/>
      </xdr:spPr>
    </xdr:sp>
    <xdr:clientData/>
  </xdr:oneCellAnchor>
  <xdr:twoCellAnchor editAs="oneCell">
    <xdr:from>
      <xdr:col>1</xdr:col>
      <xdr:colOff>0</xdr:colOff>
      <xdr:row>96</xdr:row>
      <xdr:rowOff>0</xdr:rowOff>
    </xdr:from>
    <xdr:to>
      <xdr:col>1</xdr:col>
      <xdr:colOff>219075</xdr:colOff>
      <xdr:row>97</xdr:row>
      <xdr:rowOff>9525</xdr:rowOff>
    </xdr:to>
    <xdr:sp macro="" textlink="">
      <xdr:nvSpPr>
        <xdr:cNvPr id="115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295275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219075</xdr:colOff>
      <xdr:row>97</xdr:row>
      <xdr:rowOff>9525</xdr:rowOff>
    </xdr:to>
    <xdr:sp macro="" textlink="">
      <xdr:nvSpPr>
        <xdr:cNvPr id="116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295275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219075</xdr:colOff>
      <xdr:row>97</xdr:row>
      <xdr:rowOff>9525</xdr:rowOff>
    </xdr:to>
    <xdr:sp macro="" textlink="">
      <xdr:nvSpPr>
        <xdr:cNvPr id="117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295275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219075</xdr:colOff>
      <xdr:row>98</xdr:row>
      <xdr:rowOff>180975</xdr:rowOff>
    </xdr:to>
    <xdr:sp macro="" textlink="">
      <xdr:nvSpPr>
        <xdr:cNvPr id="118" name="imagen|4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1247775"/>
          <a:ext cx="219075" cy="18097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219075</xdr:colOff>
      <xdr:row>99</xdr:row>
      <xdr:rowOff>9525</xdr:rowOff>
    </xdr:to>
    <xdr:sp macro="" textlink="">
      <xdr:nvSpPr>
        <xdr:cNvPr id="119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1247775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219075</xdr:colOff>
      <xdr:row>99</xdr:row>
      <xdr:rowOff>9525</xdr:rowOff>
    </xdr:to>
    <xdr:sp macro="" textlink="">
      <xdr:nvSpPr>
        <xdr:cNvPr id="120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1247775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219075</xdr:colOff>
      <xdr:row>99</xdr:row>
      <xdr:rowOff>9525</xdr:rowOff>
    </xdr:to>
    <xdr:sp macro="" textlink="">
      <xdr:nvSpPr>
        <xdr:cNvPr id="121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1247775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219075</xdr:colOff>
      <xdr:row>99</xdr:row>
      <xdr:rowOff>0</xdr:rowOff>
    </xdr:to>
    <xdr:sp macro="" textlink="">
      <xdr:nvSpPr>
        <xdr:cNvPr id="122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1438275"/>
          <a:ext cx="219075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219075</xdr:colOff>
      <xdr:row>99</xdr:row>
      <xdr:rowOff>0</xdr:rowOff>
    </xdr:to>
    <xdr:sp macro="" textlink="">
      <xdr:nvSpPr>
        <xdr:cNvPr id="123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1438275"/>
          <a:ext cx="219075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219075</xdr:colOff>
      <xdr:row>99</xdr:row>
      <xdr:rowOff>0</xdr:rowOff>
    </xdr:to>
    <xdr:sp macro="" textlink="">
      <xdr:nvSpPr>
        <xdr:cNvPr id="124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1438275"/>
          <a:ext cx="219075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219075</xdr:colOff>
      <xdr:row>100</xdr:row>
      <xdr:rowOff>0</xdr:rowOff>
    </xdr:to>
    <xdr:sp macro="" textlink="">
      <xdr:nvSpPr>
        <xdr:cNvPr id="125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1628775"/>
          <a:ext cx="219075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219075</xdr:colOff>
      <xdr:row>100</xdr:row>
      <xdr:rowOff>0</xdr:rowOff>
    </xdr:to>
    <xdr:sp macro="" textlink="">
      <xdr:nvSpPr>
        <xdr:cNvPr id="126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1628775"/>
          <a:ext cx="219075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219075</xdr:colOff>
      <xdr:row>100</xdr:row>
      <xdr:rowOff>0</xdr:rowOff>
    </xdr:to>
    <xdr:sp macro="" textlink="">
      <xdr:nvSpPr>
        <xdr:cNvPr id="127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1628775"/>
          <a:ext cx="219075" cy="1905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219075</xdr:colOff>
      <xdr:row>93</xdr:row>
      <xdr:rowOff>9525</xdr:rowOff>
    </xdr:to>
    <xdr:sp macro="" textlink="">
      <xdr:nvSpPr>
        <xdr:cNvPr id="128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4105275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219075</xdr:colOff>
      <xdr:row>93</xdr:row>
      <xdr:rowOff>9525</xdr:rowOff>
    </xdr:to>
    <xdr:sp macro="" textlink="">
      <xdr:nvSpPr>
        <xdr:cNvPr id="129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4105275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219075</xdr:colOff>
      <xdr:row>93</xdr:row>
      <xdr:rowOff>9525</xdr:rowOff>
    </xdr:to>
    <xdr:sp macro="" textlink="">
      <xdr:nvSpPr>
        <xdr:cNvPr id="130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4105275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219075</xdr:colOff>
      <xdr:row>99</xdr:row>
      <xdr:rowOff>9525</xdr:rowOff>
    </xdr:to>
    <xdr:sp macro="" textlink="">
      <xdr:nvSpPr>
        <xdr:cNvPr id="131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1247775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219075</xdr:colOff>
      <xdr:row>99</xdr:row>
      <xdr:rowOff>9525</xdr:rowOff>
    </xdr:to>
    <xdr:sp macro="" textlink="">
      <xdr:nvSpPr>
        <xdr:cNvPr id="132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1247775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219075</xdr:colOff>
      <xdr:row>99</xdr:row>
      <xdr:rowOff>9525</xdr:rowOff>
    </xdr:to>
    <xdr:sp macro="" textlink="">
      <xdr:nvSpPr>
        <xdr:cNvPr id="133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1247775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219075</xdr:colOff>
      <xdr:row>93</xdr:row>
      <xdr:rowOff>9525</xdr:rowOff>
    </xdr:to>
    <xdr:sp macro="" textlink="">
      <xdr:nvSpPr>
        <xdr:cNvPr id="134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4105275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219075</xdr:colOff>
      <xdr:row>93</xdr:row>
      <xdr:rowOff>9525</xdr:rowOff>
    </xdr:to>
    <xdr:sp macro="" textlink="">
      <xdr:nvSpPr>
        <xdr:cNvPr id="135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4105275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219075</xdr:colOff>
      <xdr:row>93</xdr:row>
      <xdr:rowOff>9525</xdr:rowOff>
    </xdr:to>
    <xdr:sp macro="" textlink="">
      <xdr:nvSpPr>
        <xdr:cNvPr id="136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4105275"/>
          <a:ext cx="219075" cy="200025"/>
        </a:xfrm>
        <a:prstGeom prst="rect">
          <a:avLst/>
        </a:prstGeom>
        <a:noFill/>
      </xdr:spPr>
    </xdr:sp>
    <xdr:clientData/>
  </xdr:twoCellAnchor>
  <xdr:oneCellAnchor>
    <xdr:from>
      <xdr:col>1</xdr:col>
      <xdr:colOff>0</xdr:colOff>
      <xdr:row>100</xdr:row>
      <xdr:rowOff>0</xdr:rowOff>
    </xdr:from>
    <xdr:ext cx="219075" cy="190500"/>
    <xdr:sp macro="" textlink="">
      <xdr:nvSpPr>
        <xdr:cNvPr id="137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1819275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100</xdr:row>
      <xdr:rowOff>0</xdr:rowOff>
    </xdr:from>
    <xdr:ext cx="219075" cy="190500"/>
    <xdr:sp macro="" textlink="">
      <xdr:nvSpPr>
        <xdr:cNvPr id="138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1819275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100</xdr:row>
      <xdr:rowOff>0</xdr:rowOff>
    </xdr:from>
    <xdr:ext cx="219075" cy="190500"/>
    <xdr:sp macro="" textlink="">
      <xdr:nvSpPr>
        <xdr:cNvPr id="139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1819275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101</xdr:row>
      <xdr:rowOff>0</xdr:rowOff>
    </xdr:from>
    <xdr:ext cx="219075" cy="190500"/>
    <xdr:sp macro="" textlink="">
      <xdr:nvSpPr>
        <xdr:cNvPr id="140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2009775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101</xdr:row>
      <xdr:rowOff>0</xdr:rowOff>
    </xdr:from>
    <xdr:ext cx="219075" cy="190500"/>
    <xdr:sp macro="" textlink="">
      <xdr:nvSpPr>
        <xdr:cNvPr id="141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2009775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101</xdr:row>
      <xdr:rowOff>0</xdr:rowOff>
    </xdr:from>
    <xdr:ext cx="219075" cy="190500"/>
    <xdr:sp macro="" textlink="">
      <xdr:nvSpPr>
        <xdr:cNvPr id="142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2009775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102</xdr:row>
      <xdr:rowOff>0</xdr:rowOff>
    </xdr:from>
    <xdr:ext cx="219075" cy="190500"/>
    <xdr:sp macro="" textlink="">
      <xdr:nvSpPr>
        <xdr:cNvPr id="143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2200275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102</xdr:row>
      <xdr:rowOff>0</xdr:rowOff>
    </xdr:from>
    <xdr:ext cx="219075" cy="190500"/>
    <xdr:sp macro="" textlink="">
      <xdr:nvSpPr>
        <xdr:cNvPr id="144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2200275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102</xdr:row>
      <xdr:rowOff>0</xdr:rowOff>
    </xdr:from>
    <xdr:ext cx="219075" cy="190500"/>
    <xdr:sp macro="" textlink="">
      <xdr:nvSpPr>
        <xdr:cNvPr id="145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2200275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122</xdr:row>
      <xdr:rowOff>0</xdr:rowOff>
    </xdr:from>
    <xdr:ext cx="219075" cy="200025"/>
    <xdr:sp macro="" textlink="">
      <xdr:nvSpPr>
        <xdr:cNvPr id="146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58102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122</xdr:row>
      <xdr:rowOff>0</xdr:rowOff>
    </xdr:from>
    <xdr:ext cx="219075" cy="200025"/>
    <xdr:sp macro="" textlink="">
      <xdr:nvSpPr>
        <xdr:cNvPr id="147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58102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122</xdr:row>
      <xdr:rowOff>0</xdr:rowOff>
    </xdr:from>
    <xdr:ext cx="219075" cy="200025"/>
    <xdr:sp macro="" textlink="">
      <xdr:nvSpPr>
        <xdr:cNvPr id="148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58102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125</xdr:row>
      <xdr:rowOff>0</xdr:rowOff>
    </xdr:from>
    <xdr:ext cx="219075" cy="180975"/>
    <xdr:sp macro="" textlink="">
      <xdr:nvSpPr>
        <xdr:cNvPr id="149" name="imagen|4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18097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125</xdr:row>
      <xdr:rowOff>0</xdr:rowOff>
    </xdr:from>
    <xdr:ext cx="219075" cy="200025"/>
    <xdr:sp macro="" textlink="">
      <xdr:nvSpPr>
        <xdr:cNvPr id="150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125</xdr:row>
      <xdr:rowOff>0</xdr:rowOff>
    </xdr:from>
    <xdr:ext cx="219075" cy="200025"/>
    <xdr:sp macro="" textlink="">
      <xdr:nvSpPr>
        <xdr:cNvPr id="151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125</xdr:row>
      <xdr:rowOff>0</xdr:rowOff>
    </xdr:from>
    <xdr:ext cx="219075" cy="200025"/>
    <xdr:sp macro="" textlink="">
      <xdr:nvSpPr>
        <xdr:cNvPr id="152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125</xdr:row>
      <xdr:rowOff>0</xdr:rowOff>
    </xdr:from>
    <xdr:ext cx="219075" cy="190500"/>
    <xdr:sp macro="" textlink="">
      <xdr:nvSpPr>
        <xdr:cNvPr id="153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125</xdr:row>
      <xdr:rowOff>0</xdr:rowOff>
    </xdr:from>
    <xdr:ext cx="219075" cy="190500"/>
    <xdr:sp macro="" textlink="">
      <xdr:nvSpPr>
        <xdr:cNvPr id="154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125</xdr:row>
      <xdr:rowOff>0</xdr:rowOff>
    </xdr:from>
    <xdr:ext cx="219075" cy="190500"/>
    <xdr:sp macro="" textlink="">
      <xdr:nvSpPr>
        <xdr:cNvPr id="155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125</xdr:row>
      <xdr:rowOff>0</xdr:rowOff>
    </xdr:from>
    <xdr:ext cx="219075" cy="190500"/>
    <xdr:sp macro="" textlink="">
      <xdr:nvSpPr>
        <xdr:cNvPr id="156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125</xdr:row>
      <xdr:rowOff>0</xdr:rowOff>
    </xdr:from>
    <xdr:ext cx="219075" cy="190500"/>
    <xdr:sp macro="" textlink="">
      <xdr:nvSpPr>
        <xdr:cNvPr id="157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125</xdr:row>
      <xdr:rowOff>0</xdr:rowOff>
    </xdr:from>
    <xdr:ext cx="219075" cy="190500"/>
    <xdr:sp macro="" textlink="">
      <xdr:nvSpPr>
        <xdr:cNvPr id="158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121</xdr:row>
      <xdr:rowOff>0</xdr:rowOff>
    </xdr:from>
    <xdr:ext cx="219075" cy="200025"/>
    <xdr:sp macro="" textlink="">
      <xdr:nvSpPr>
        <xdr:cNvPr id="159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590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121</xdr:row>
      <xdr:rowOff>0</xdr:rowOff>
    </xdr:from>
    <xdr:ext cx="219075" cy="200025"/>
    <xdr:sp macro="" textlink="">
      <xdr:nvSpPr>
        <xdr:cNvPr id="160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590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121</xdr:row>
      <xdr:rowOff>0</xdr:rowOff>
    </xdr:from>
    <xdr:ext cx="219075" cy="200025"/>
    <xdr:sp macro="" textlink="">
      <xdr:nvSpPr>
        <xdr:cNvPr id="161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590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125</xdr:row>
      <xdr:rowOff>0</xdr:rowOff>
    </xdr:from>
    <xdr:ext cx="219075" cy="200025"/>
    <xdr:sp macro="" textlink="">
      <xdr:nvSpPr>
        <xdr:cNvPr id="162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125</xdr:row>
      <xdr:rowOff>0</xdr:rowOff>
    </xdr:from>
    <xdr:ext cx="219075" cy="200025"/>
    <xdr:sp macro="" textlink="">
      <xdr:nvSpPr>
        <xdr:cNvPr id="163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125</xdr:row>
      <xdr:rowOff>0</xdr:rowOff>
    </xdr:from>
    <xdr:ext cx="219075" cy="200025"/>
    <xdr:sp macro="" textlink="">
      <xdr:nvSpPr>
        <xdr:cNvPr id="164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123</xdr:row>
      <xdr:rowOff>0</xdr:rowOff>
    </xdr:from>
    <xdr:ext cx="219075" cy="200025"/>
    <xdr:sp macro="" textlink="">
      <xdr:nvSpPr>
        <xdr:cNvPr id="165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971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123</xdr:row>
      <xdr:rowOff>0</xdr:rowOff>
    </xdr:from>
    <xdr:ext cx="219075" cy="200025"/>
    <xdr:sp macro="" textlink="">
      <xdr:nvSpPr>
        <xdr:cNvPr id="166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971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123</xdr:row>
      <xdr:rowOff>0</xdr:rowOff>
    </xdr:from>
    <xdr:ext cx="219075" cy="200025"/>
    <xdr:sp macro="" textlink="">
      <xdr:nvSpPr>
        <xdr:cNvPr id="167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971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121</xdr:row>
      <xdr:rowOff>0</xdr:rowOff>
    </xdr:from>
    <xdr:ext cx="219075" cy="200025"/>
    <xdr:sp macro="" textlink="">
      <xdr:nvSpPr>
        <xdr:cNvPr id="168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590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121</xdr:row>
      <xdr:rowOff>0</xdr:rowOff>
    </xdr:from>
    <xdr:ext cx="219075" cy="200025"/>
    <xdr:sp macro="" textlink="">
      <xdr:nvSpPr>
        <xdr:cNvPr id="169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590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121</xdr:row>
      <xdr:rowOff>0</xdr:rowOff>
    </xdr:from>
    <xdr:ext cx="219075" cy="200025"/>
    <xdr:sp macro="" textlink="">
      <xdr:nvSpPr>
        <xdr:cNvPr id="170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590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123</xdr:row>
      <xdr:rowOff>0</xdr:rowOff>
    </xdr:from>
    <xdr:ext cx="219075" cy="200025"/>
    <xdr:sp macro="" textlink="">
      <xdr:nvSpPr>
        <xdr:cNvPr id="171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971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123</xdr:row>
      <xdr:rowOff>0</xdr:rowOff>
    </xdr:from>
    <xdr:ext cx="219075" cy="200025"/>
    <xdr:sp macro="" textlink="">
      <xdr:nvSpPr>
        <xdr:cNvPr id="172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971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123</xdr:row>
      <xdr:rowOff>0</xdr:rowOff>
    </xdr:from>
    <xdr:ext cx="219075" cy="200025"/>
    <xdr:sp macro="" textlink="">
      <xdr:nvSpPr>
        <xdr:cNvPr id="173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971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123</xdr:row>
      <xdr:rowOff>0</xdr:rowOff>
    </xdr:from>
    <xdr:ext cx="219075" cy="200025"/>
    <xdr:sp macro="" textlink="">
      <xdr:nvSpPr>
        <xdr:cNvPr id="174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971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123</xdr:row>
      <xdr:rowOff>0</xdr:rowOff>
    </xdr:from>
    <xdr:ext cx="219075" cy="200025"/>
    <xdr:sp macro="" textlink="">
      <xdr:nvSpPr>
        <xdr:cNvPr id="175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971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123</xdr:row>
      <xdr:rowOff>0</xdr:rowOff>
    </xdr:from>
    <xdr:ext cx="219075" cy="200025"/>
    <xdr:sp macro="" textlink="">
      <xdr:nvSpPr>
        <xdr:cNvPr id="176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971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123</xdr:row>
      <xdr:rowOff>0</xdr:rowOff>
    </xdr:from>
    <xdr:ext cx="219075" cy="200025"/>
    <xdr:sp macro="" textlink="">
      <xdr:nvSpPr>
        <xdr:cNvPr id="177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971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123</xdr:row>
      <xdr:rowOff>0</xdr:rowOff>
    </xdr:from>
    <xdr:ext cx="219075" cy="200025"/>
    <xdr:sp macro="" textlink="">
      <xdr:nvSpPr>
        <xdr:cNvPr id="178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971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123</xdr:row>
      <xdr:rowOff>0</xdr:rowOff>
    </xdr:from>
    <xdr:ext cx="219075" cy="200025"/>
    <xdr:sp macro="" textlink="">
      <xdr:nvSpPr>
        <xdr:cNvPr id="179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971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125</xdr:row>
      <xdr:rowOff>0</xdr:rowOff>
    </xdr:from>
    <xdr:ext cx="219075" cy="190500"/>
    <xdr:sp macro="" textlink="">
      <xdr:nvSpPr>
        <xdr:cNvPr id="180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125</xdr:row>
      <xdr:rowOff>0</xdr:rowOff>
    </xdr:from>
    <xdr:ext cx="219075" cy="190500"/>
    <xdr:sp macro="" textlink="">
      <xdr:nvSpPr>
        <xdr:cNvPr id="181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125</xdr:row>
      <xdr:rowOff>0</xdr:rowOff>
    </xdr:from>
    <xdr:ext cx="219075" cy="190500"/>
    <xdr:sp macro="" textlink="">
      <xdr:nvSpPr>
        <xdr:cNvPr id="182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125</xdr:row>
      <xdr:rowOff>0</xdr:rowOff>
    </xdr:from>
    <xdr:ext cx="219075" cy="190500"/>
    <xdr:sp macro="" textlink="">
      <xdr:nvSpPr>
        <xdr:cNvPr id="183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125</xdr:row>
      <xdr:rowOff>0</xdr:rowOff>
    </xdr:from>
    <xdr:ext cx="219075" cy="190500"/>
    <xdr:sp macro="" textlink="">
      <xdr:nvSpPr>
        <xdr:cNvPr id="184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125</xdr:row>
      <xdr:rowOff>0</xdr:rowOff>
    </xdr:from>
    <xdr:ext cx="219075" cy="190500"/>
    <xdr:sp macro="" textlink="">
      <xdr:nvSpPr>
        <xdr:cNvPr id="185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125</xdr:row>
      <xdr:rowOff>0</xdr:rowOff>
    </xdr:from>
    <xdr:ext cx="219075" cy="190500"/>
    <xdr:sp macro="" textlink="">
      <xdr:nvSpPr>
        <xdr:cNvPr id="186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125</xdr:row>
      <xdr:rowOff>0</xdr:rowOff>
    </xdr:from>
    <xdr:ext cx="219075" cy="190500"/>
    <xdr:sp macro="" textlink="">
      <xdr:nvSpPr>
        <xdr:cNvPr id="187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125</xdr:row>
      <xdr:rowOff>0</xdr:rowOff>
    </xdr:from>
    <xdr:ext cx="219075" cy="190500"/>
    <xdr:sp macro="" textlink="">
      <xdr:nvSpPr>
        <xdr:cNvPr id="188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126</xdr:row>
      <xdr:rowOff>0</xdr:rowOff>
    </xdr:from>
    <xdr:ext cx="219075" cy="180975"/>
    <xdr:sp macro="" textlink="">
      <xdr:nvSpPr>
        <xdr:cNvPr id="189" name="imagen|4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18097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126</xdr:row>
      <xdr:rowOff>0</xdr:rowOff>
    </xdr:from>
    <xdr:ext cx="219075" cy="200025"/>
    <xdr:sp macro="" textlink="">
      <xdr:nvSpPr>
        <xdr:cNvPr id="190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126</xdr:row>
      <xdr:rowOff>0</xdr:rowOff>
    </xdr:from>
    <xdr:ext cx="219075" cy="200025"/>
    <xdr:sp macro="" textlink="">
      <xdr:nvSpPr>
        <xdr:cNvPr id="191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126</xdr:row>
      <xdr:rowOff>0</xdr:rowOff>
    </xdr:from>
    <xdr:ext cx="219075" cy="200025"/>
    <xdr:sp macro="" textlink="">
      <xdr:nvSpPr>
        <xdr:cNvPr id="192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126</xdr:row>
      <xdr:rowOff>0</xdr:rowOff>
    </xdr:from>
    <xdr:ext cx="219075" cy="190500"/>
    <xdr:sp macro="" textlink="">
      <xdr:nvSpPr>
        <xdr:cNvPr id="193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126</xdr:row>
      <xdr:rowOff>0</xdr:rowOff>
    </xdr:from>
    <xdr:ext cx="219075" cy="190500"/>
    <xdr:sp macro="" textlink="">
      <xdr:nvSpPr>
        <xdr:cNvPr id="194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126</xdr:row>
      <xdr:rowOff>0</xdr:rowOff>
    </xdr:from>
    <xdr:ext cx="219075" cy="190500"/>
    <xdr:sp macro="" textlink="">
      <xdr:nvSpPr>
        <xdr:cNvPr id="195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126</xdr:row>
      <xdr:rowOff>0</xdr:rowOff>
    </xdr:from>
    <xdr:ext cx="219075" cy="190500"/>
    <xdr:sp macro="" textlink="">
      <xdr:nvSpPr>
        <xdr:cNvPr id="196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126</xdr:row>
      <xdr:rowOff>0</xdr:rowOff>
    </xdr:from>
    <xdr:ext cx="219075" cy="190500"/>
    <xdr:sp macro="" textlink="">
      <xdr:nvSpPr>
        <xdr:cNvPr id="197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126</xdr:row>
      <xdr:rowOff>0</xdr:rowOff>
    </xdr:from>
    <xdr:ext cx="219075" cy="190500"/>
    <xdr:sp macro="" textlink="">
      <xdr:nvSpPr>
        <xdr:cNvPr id="198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126</xdr:row>
      <xdr:rowOff>0</xdr:rowOff>
    </xdr:from>
    <xdr:ext cx="219075" cy="200025"/>
    <xdr:sp macro="" textlink="">
      <xdr:nvSpPr>
        <xdr:cNvPr id="199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126</xdr:row>
      <xdr:rowOff>0</xdr:rowOff>
    </xdr:from>
    <xdr:ext cx="219075" cy="200025"/>
    <xdr:sp macro="" textlink="">
      <xdr:nvSpPr>
        <xdr:cNvPr id="200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126</xdr:row>
      <xdr:rowOff>0</xdr:rowOff>
    </xdr:from>
    <xdr:ext cx="219075" cy="200025"/>
    <xdr:sp macro="" textlink="">
      <xdr:nvSpPr>
        <xdr:cNvPr id="201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126</xdr:row>
      <xdr:rowOff>0</xdr:rowOff>
    </xdr:from>
    <xdr:ext cx="219075" cy="190500"/>
    <xdr:sp macro="" textlink="">
      <xdr:nvSpPr>
        <xdr:cNvPr id="202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126</xdr:row>
      <xdr:rowOff>0</xdr:rowOff>
    </xdr:from>
    <xdr:ext cx="219075" cy="190500"/>
    <xdr:sp macro="" textlink="">
      <xdr:nvSpPr>
        <xdr:cNvPr id="203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126</xdr:row>
      <xdr:rowOff>0</xdr:rowOff>
    </xdr:from>
    <xdr:ext cx="219075" cy="190500"/>
    <xdr:sp macro="" textlink="">
      <xdr:nvSpPr>
        <xdr:cNvPr id="204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126</xdr:row>
      <xdr:rowOff>0</xdr:rowOff>
    </xdr:from>
    <xdr:ext cx="219075" cy="190500"/>
    <xdr:sp macro="" textlink="">
      <xdr:nvSpPr>
        <xdr:cNvPr id="205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126</xdr:row>
      <xdr:rowOff>0</xdr:rowOff>
    </xdr:from>
    <xdr:ext cx="219075" cy="190500"/>
    <xdr:sp macro="" textlink="">
      <xdr:nvSpPr>
        <xdr:cNvPr id="206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126</xdr:row>
      <xdr:rowOff>0</xdr:rowOff>
    </xdr:from>
    <xdr:ext cx="219075" cy="190500"/>
    <xdr:sp macro="" textlink="">
      <xdr:nvSpPr>
        <xdr:cNvPr id="207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126</xdr:row>
      <xdr:rowOff>0</xdr:rowOff>
    </xdr:from>
    <xdr:ext cx="219075" cy="190500"/>
    <xdr:sp macro="" textlink="">
      <xdr:nvSpPr>
        <xdr:cNvPr id="208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126</xdr:row>
      <xdr:rowOff>0</xdr:rowOff>
    </xdr:from>
    <xdr:ext cx="219075" cy="190500"/>
    <xdr:sp macro="" textlink="">
      <xdr:nvSpPr>
        <xdr:cNvPr id="209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126</xdr:row>
      <xdr:rowOff>0</xdr:rowOff>
    </xdr:from>
    <xdr:ext cx="219075" cy="190500"/>
    <xdr:sp macro="" textlink="">
      <xdr:nvSpPr>
        <xdr:cNvPr id="210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127</xdr:row>
      <xdr:rowOff>0</xdr:rowOff>
    </xdr:from>
    <xdr:ext cx="219075" cy="200025"/>
    <xdr:sp macro="" textlink="">
      <xdr:nvSpPr>
        <xdr:cNvPr id="211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209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127</xdr:row>
      <xdr:rowOff>0</xdr:rowOff>
    </xdr:from>
    <xdr:ext cx="219075" cy="200025"/>
    <xdr:sp macro="" textlink="">
      <xdr:nvSpPr>
        <xdr:cNvPr id="212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209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127</xdr:row>
      <xdr:rowOff>0</xdr:rowOff>
    </xdr:from>
    <xdr:ext cx="219075" cy="200025"/>
    <xdr:sp macro="" textlink="">
      <xdr:nvSpPr>
        <xdr:cNvPr id="213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209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127</xdr:row>
      <xdr:rowOff>0</xdr:rowOff>
    </xdr:from>
    <xdr:ext cx="219075" cy="200025"/>
    <xdr:sp macro="" textlink="">
      <xdr:nvSpPr>
        <xdr:cNvPr id="214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209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127</xdr:row>
      <xdr:rowOff>0</xdr:rowOff>
    </xdr:from>
    <xdr:ext cx="219075" cy="200025"/>
    <xdr:sp macro="" textlink="">
      <xdr:nvSpPr>
        <xdr:cNvPr id="215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209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127</xdr:row>
      <xdr:rowOff>0</xdr:rowOff>
    </xdr:from>
    <xdr:ext cx="219075" cy="200025"/>
    <xdr:sp macro="" textlink="">
      <xdr:nvSpPr>
        <xdr:cNvPr id="216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209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137</xdr:row>
      <xdr:rowOff>0</xdr:rowOff>
    </xdr:from>
    <xdr:ext cx="219075" cy="200025"/>
    <xdr:sp macro="" textlink="">
      <xdr:nvSpPr>
        <xdr:cNvPr id="217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58102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137</xdr:row>
      <xdr:rowOff>0</xdr:rowOff>
    </xdr:from>
    <xdr:ext cx="219075" cy="200025"/>
    <xdr:sp macro="" textlink="">
      <xdr:nvSpPr>
        <xdr:cNvPr id="218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58102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137</xdr:row>
      <xdr:rowOff>0</xdr:rowOff>
    </xdr:from>
    <xdr:ext cx="219075" cy="200025"/>
    <xdr:sp macro="" textlink="">
      <xdr:nvSpPr>
        <xdr:cNvPr id="219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58102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133</xdr:row>
      <xdr:rowOff>0</xdr:rowOff>
    </xdr:from>
    <xdr:ext cx="219075" cy="200025"/>
    <xdr:sp macro="" textlink="">
      <xdr:nvSpPr>
        <xdr:cNvPr id="220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4686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133</xdr:row>
      <xdr:rowOff>0</xdr:rowOff>
    </xdr:from>
    <xdr:ext cx="219075" cy="200025"/>
    <xdr:sp macro="" textlink="">
      <xdr:nvSpPr>
        <xdr:cNvPr id="221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4686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133</xdr:row>
      <xdr:rowOff>0</xdr:rowOff>
    </xdr:from>
    <xdr:ext cx="219075" cy="200025"/>
    <xdr:sp macro="" textlink="">
      <xdr:nvSpPr>
        <xdr:cNvPr id="222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4686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133</xdr:row>
      <xdr:rowOff>0</xdr:rowOff>
    </xdr:from>
    <xdr:ext cx="219075" cy="200025"/>
    <xdr:sp macro="" textlink="">
      <xdr:nvSpPr>
        <xdr:cNvPr id="223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4686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133</xdr:row>
      <xdr:rowOff>0</xdr:rowOff>
    </xdr:from>
    <xdr:ext cx="219075" cy="200025"/>
    <xdr:sp macro="" textlink="">
      <xdr:nvSpPr>
        <xdr:cNvPr id="224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4686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133</xdr:row>
      <xdr:rowOff>0</xdr:rowOff>
    </xdr:from>
    <xdr:ext cx="219075" cy="200025"/>
    <xdr:sp macro="" textlink="">
      <xdr:nvSpPr>
        <xdr:cNvPr id="225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4686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132</xdr:row>
      <xdr:rowOff>0</xdr:rowOff>
    </xdr:from>
    <xdr:ext cx="219075" cy="200025"/>
    <xdr:sp macro="" textlink="">
      <xdr:nvSpPr>
        <xdr:cNvPr id="226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066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132</xdr:row>
      <xdr:rowOff>0</xdr:rowOff>
    </xdr:from>
    <xdr:ext cx="219075" cy="200025"/>
    <xdr:sp macro="" textlink="">
      <xdr:nvSpPr>
        <xdr:cNvPr id="227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066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132</xdr:row>
      <xdr:rowOff>0</xdr:rowOff>
    </xdr:from>
    <xdr:ext cx="219075" cy="200025"/>
    <xdr:sp macro="" textlink="">
      <xdr:nvSpPr>
        <xdr:cNvPr id="228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066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132</xdr:row>
      <xdr:rowOff>0</xdr:rowOff>
    </xdr:from>
    <xdr:ext cx="219075" cy="200025"/>
    <xdr:sp macro="" textlink="">
      <xdr:nvSpPr>
        <xdr:cNvPr id="229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066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132</xdr:row>
      <xdr:rowOff>0</xdr:rowOff>
    </xdr:from>
    <xdr:ext cx="219075" cy="200025"/>
    <xdr:sp macro="" textlink="">
      <xdr:nvSpPr>
        <xdr:cNvPr id="230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066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132</xdr:row>
      <xdr:rowOff>0</xdr:rowOff>
    </xdr:from>
    <xdr:ext cx="219075" cy="200025"/>
    <xdr:sp macro="" textlink="">
      <xdr:nvSpPr>
        <xdr:cNvPr id="231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066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139</xdr:row>
      <xdr:rowOff>0</xdr:rowOff>
    </xdr:from>
    <xdr:ext cx="219075" cy="200025"/>
    <xdr:sp macro="" textlink="">
      <xdr:nvSpPr>
        <xdr:cNvPr id="232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257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139</xdr:row>
      <xdr:rowOff>0</xdr:rowOff>
    </xdr:from>
    <xdr:ext cx="219075" cy="200025"/>
    <xdr:sp macro="" textlink="">
      <xdr:nvSpPr>
        <xdr:cNvPr id="233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257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139</xdr:row>
      <xdr:rowOff>0</xdr:rowOff>
    </xdr:from>
    <xdr:ext cx="219075" cy="200025"/>
    <xdr:sp macro="" textlink="">
      <xdr:nvSpPr>
        <xdr:cNvPr id="234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257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139</xdr:row>
      <xdr:rowOff>0</xdr:rowOff>
    </xdr:from>
    <xdr:ext cx="219075" cy="200025"/>
    <xdr:sp macro="" textlink="">
      <xdr:nvSpPr>
        <xdr:cNvPr id="235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257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139</xdr:row>
      <xdr:rowOff>0</xdr:rowOff>
    </xdr:from>
    <xdr:ext cx="219075" cy="200025"/>
    <xdr:sp macro="" textlink="">
      <xdr:nvSpPr>
        <xdr:cNvPr id="236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257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139</xdr:row>
      <xdr:rowOff>0</xdr:rowOff>
    </xdr:from>
    <xdr:ext cx="219075" cy="200025"/>
    <xdr:sp macro="" textlink="">
      <xdr:nvSpPr>
        <xdr:cNvPr id="237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257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137</xdr:row>
      <xdr:rowOff>0</xdr:rowOff>
    </xdr:from>
    <xdr:ext cx="219075" cy="200025"/>
    <xdr:sp macro="" textlink="">
      <xdr:nvSpPr>
        <xdr:cNvPr id="238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58102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137</xdr:row>
      <xdr:rowOff>0</xdr:rowOff>
    </xdr:from>
    <xdr:ext cx="219075" cy="200025"/>
    <xdr:sp macro="" textlink="">
      <xdr:nvSpPr>
        <xdr:cNvPr id="239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58102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137</xdr:row>
      <xdr:rowOff>0</xdr:rowOff>
    </xdr:from>
    <xdr:ext cx="219075" cy="200025"/>
    <xdr:sp macro="" textlink="">
      <xdr:nvSpPr>
        <xdr:cNvPr id="240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58102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137</xdr:row>
      <xdr:rowOff>0</xdr:rowOff>
    </xdr:from>
    <xdr:ext cx="219075" cy="200025"/>
    <xdr:sp macro="" textlink="">
      <xdr:nvSpPr>
        <xdr:cNvPr id="241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58102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137</xdr:row>
      <xdr:rowOff>0</xdr:rowOff>
    </xdr:from>
    <xdr:ext cx="219075" cy="200025"/>
    <xdr:sp macro="" textlink="">
      <xdr:nvSpPr>
        <xdr:cNvPr id="242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58102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137</xdr:row>
      <xdr:rowOff>0</xdr:rowOff>
    </xdr:from>
    <xdr:ext cx="219075" cy="200025"/>
    <xdr:sp macro="" textlink="">
      <xdr:nvSpPr>
        <xdr:cNvPr id="243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58102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139</xdr:row>
      <xdr:rowOff>0</xdr:rowOff>
    </xdr:from>
    <xdr:ext cx="219075" cy="200025"/>
    <xdr:sp macro="" textlink="">
      <xdr:nvSpPr>
        <xdr:cNvPr id="244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257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139</xdr:row>
      <xdr:rowOff>0</xdr:rowOff>
    </xdr:from>
    <xdr:ext cx="219075" cy="200025"/>
    <xdr:sp macro="" textlink="">
      <xdr:nvSpPr>
        <xdr:cNvPr id="245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257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139</xdr:row>
      <xdr:rowOff>0</xdr:rowOff>
    </xdr:from>
    <xdr:ext cx="219075" cy="200025"/>
    <xdr:sp macro="" textlink="">
      <xdr:nvSpPr>
        <xdr:cNvPr id="246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257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139</xdr:row>
      <xdr:rowOff>0</xdr:rowOff>
    </xdr:from>
    <xdr:ext cx="219075" cy="200025"/>
    <xdr:sp macro="" textlink="">
      <xdr:nvSpPr>
        <xdr:cNvPr id="247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257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139</xdr:row>
      <xdr:rowOff>0</xdr:rowOff>
    </xdr:from>
    <xdr:ext cx="219075" cy="200025"/>
    <xdr:sp macro="" textlink="">
      <xdr:nvSpPr>
        <xdr:cNvPr id="248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257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139</xdr:row>
      <xdr:rowOff>0</xdr:rowOff>
    </xdr:from>
    <xdr:ext cx="219075" cy="200025"/>
    <xdr:sp macro="" textlink="">
      <xdr:nvSpPr>
        <xdr:cNvPr id="249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257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139</xdr:row>
      <xdr:rowOff>0</xdr:rowOff>
    </xdr:from>
    <xdr:ext cx="219075" cy="200025"/>
    <xdr:sp macro="" textlink="">
      <xdr:nvSpPr>
        <xdr:cNvPr id="250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447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139</xdr:row>
      <xdr:rowOff>0</xdr:rowOff>
    </xdr:from>
    <xdr:ext cx="219075" cy="200025"/>
    <xdr:sp macro="" textlink="">
      <xdr:nvSpPr>
        <xdr:cNvPr id="251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447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139</xdr:row>
      <xdr:rowOff>0</xdr:rowOff>
    </xdr:from>
    <xdr:ext cx="219075" cy="200025"/>
    <xdr:sp macro="" textlink="">
      <xdr:nvSpPr>
        <xdr:cNvPr id="252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447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139</xdr:row>
      <xdr:rowOff>0</xdr:rowOff>
    </xdr:from>
    <xdr:ext cx="219075" cy="200025"/>
    <xdr:sp macro="" textlink="">
      <xdr:nvSpPr>
        <xdr:cNvPr id="253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447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139</xdr:row>
      <xdr:rowOff>0</xdr:rowOff>
    </xdr:from>
    <xdr:ext cx="219075" cy="200025"/>
    <xdr:sp macro="" textlink="">
      <xdr:nvSpPr>
        <xdr:cNvPr id="254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447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139</xdr:row>
      <xdr:rowOff>0</xdr:rowOff>
    </xdr:from>
    <xdr:ext cx="219075" cy="200025"/>
    <xdr:sp macro="" textlink="">
      <xdr:nvSpPr>
        <xdr:cNvPr id="255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447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139</xdr:row>
      <xdr:rowOff>0</xdr:rowOff>
    </xdr:from>
    <xdr:ext cx="219075" cy="200025"/>
    <xdr:sp macro="" textlink="">
      <xdr:nvSpPr>
        <xdr:cNvPr id="256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447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139</xdr:row>
      <xdr:rowOff>0</xdr:rowOff>
    </xdr:from>
    <xdr:ext cx="219075" cy="200025"/>
    <xdr:sp macro="" textlink="">
      <xdr:nvSpPr>
        <xdr:cNvPr id="257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447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139</xdr:row>
      <xdr:rowOff>0</xdr:rowOff>
    </xdr:from>
    <xdr:ext cx="219075" cy="200025"/>
    <xdr:sp macro="" textlink="">
      <xdr:nvSpPr>
        <xdr:cNvPr id="258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447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139</xdr:row>
      <xdr:rowOff>0</xdr:rowOff>
    </xdr:from>
    <xdr:ext cx="219075" cy="200025"/>
    <xdr:sp macro="" textlink="">
      <xdr:nvSpPr>
        <xdr:cNvPr id="259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447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139</xdr:row>
      <xdr:rowOff>0</xdr:rowOff>
    </xdr:from>
    <xdr:ext cx="219075" cy="200025"/>
    <xdr:sp macro="" textlink="">
      <xdr:nvSpPr>
        <xdr:cNvPr id="260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447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139</xdr:row>
      <xdr:rowOff>0</xdr:rowOff>
    </xdr:from>
    <xdr:ext cx="219075" cy="200025"/>
    <xdr:sp macro="" textlink="">
      <xdr:nvSpPr>
        <xdr:cNvPr id="261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447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140</xdr:row>
      <xdr:rowOff>0</xdr:rowOff>
    </xdr:from>
    <xdr:ext cx="219075" cy="200025"/>
    <xdr:sp macro="" textlink="">
      <xdr:nvSpPr>
        <xdr:cNvPr id="262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638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140</xdr:row>
      <xdr:rowOff>0</xdr:rowOff>
    </xdr:from>
    <xdr:ext cx="219075" cy="200025"/>
    <xdr:sp macro="" textlink="">
      <xdr:nvSpPr>
        <xdr:cNvPr id="263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638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140</xdr:row>
      <xdr:rowOff>0</xdr:rowOff>
    </xdr:from>
    <xdr:ext cx="219075" cy="200025"/>
    <xdr:sp macro="" textlink="">
      <xdr:nvSpPr>
        <xdr:cNvPr id="264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638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140</xdr:row>
      <xdr:rowOff>0</xdr:rowOff>
    </xdr:from>
    <xdr:ext cx="219075" cy="200025"/>
    <xdr:sp macro="" textlink="">
      <xdr:nvSpPr>
        <xdr:cNvPr id="265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638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140</xdr:row>
      <xdr:rowOff>0</xdr:rowOff>
    </xdr:from>
    <xdr:ext cx="219075" cy="200025"/>
    <xdr:sp macro="" textlink="">
      <xdr:nvSpPr>
        <xdr:cNvPr id="266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638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140</xdr:row>
      <xdr:rowOff>0</xdr:rowOff>
    </xdr:from>
    <xdr:ext cx="219075" cy="200025"/>
    <xdr:sp macro="" textlink="">
      <xdr:nvSpPr>
        <xdr:cNvPr id="267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638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140</xdr:row>
      <xdr:rowOff>0</xdr:rowOff>
    </xdr:from>
    <xdr:ext cx="219075" cy="200025"/>
    <xdr:sp macro="" textlink="">
      <xdr:nvSpPr>
        <xdr:cNvPr id="268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638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140</xdr:row>
      <xdr:rowOff>0</xdr:rowOff>
    </xdr:from>
    <xdr:ext cx="219075" cy="200025"/>
    <xdr:sp macro="" textlink="">
      <xdr:nvSpPr>
        <xdr:cNvPr id="269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638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140</xdr:row>
      <xdr:rowOff>0</xdr:rowOff>
    </xdr:from>
    <xdr:ext cx="219075" cy="200025"/>
    <xdr:sp macro="" textlink="">
      <xdr:nvSpPr>
        <xdr:cNvPr id="270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638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140</xdr:row>
      <xdr:rowOff>0</xdr:rowOff>
    </xdr:from>
    <xdr:ext cx="219075" cy="200025"/>
    <xdr:sp macro="" textlink="">
      <xdr:nvSpPr>
        <xdr:cNvPr id="271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638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140</xdr:row>
      <xdr:rowOff>0</xdr:rowOff>
    </xdr:from>
    <xdr:ext cx="219075" cy="200025"/>
    <xdr:sp macro="" textlink="">
      <xdr:nvSpPr>
        <xdr:cNvPr id="272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638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140</xdr:row>
      <xdr:rowOff>0</xdr:rowOff>
    </xdr:from>
    <xdr:ext cx="219075" cy="200025"/>
    <xdr:sp macro="" textlink="">
      <xdr:nvSpPr>
        <xdr:cNvPr id="273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638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140</xdr:row>
      <xdr:rowOff>0</xdr:rowOff>
    </xdr:from>
    <xdr:ext cx="219075" cy="200025"/>
    <xdr:sp macro="" textlink="">
      <xdr:nvSpPr>
        <xdr:cNvPr id="274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638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140</xdr:row>
      <xdr:rowOff>0</xdr:rowOff>
    </xdr:from>
    <xdr:ext cx="219075" cy="200025"/>
    <xdr:sp macro="" textlink="">
      <xdr:nvSpPr>
        <xdr:cNvPr id="275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638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140</xdr:row>
      <xdr:rowOff>0</xdr:rowOff>
    </xdr:from>
    <xdr:ext cx="219075" cy="200025"/>
    <xdr:sp macro="" textlink="">
      <xdr:nvSpPr>
        <xdr:cNvPr id="276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638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140</xdr:row>
      <xdr:rowOff>0</xdr:rowOff>
    </xdr:from>
    <xdr:ext cx="219075" cy="200025"/>
    <xdr:sp macro="" textlink="">
      <xdr:nvSpPr>
        <xdr:cNvPr id="277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638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140</xdr:row>
      <xdr:rowOff>0</xdr:rowOff>
    </xdr:from>
    <xdr:ext cx="219075" cy="200025"/>
    <xdr:sp macro="" textlink="">
      <xdr:nvSpPr>
        <xdr:cNvPr id="278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638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140</xdr:row>
      <xdr:rowOff>0</xdr:rowOff>
    </xdr:from>
    <xdr:ext cx="219075" cy="200025"/>
    <xdr:sp macro="" textlink="">
      <xdr:nvSpPr>
        <xdr:cNvPr id="279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638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141</xdr:row>
      <xdr:rowOff>0</xdr:rowOff>
    </xdr:from>
    <xdr:ext cx="219075" cy="200025"/>
    <xdr:sp macro="" textlink="">
      <xdr:nvSpPr>
        <xdr:cNvPr id="280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141</xdr:row>
      <xdr:rowOff>0</xdr:rowOff>
    </xdr:from>
    <xdr:ext cx="219075" cy="200025"/>
    <xdr:sp macro="" textlink="">
      <xdr:nvSpPr>
        <xdr:cNvPr id="281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141</xdr:row>
      <xdr:rowOff>0</xdr:rowOff>
    </xdr:from>
    <xdr:ext cx="219075" cy="200025"/>
    <xdr:sp macro="" textlink="">
      <xdr:nvSpPr>
        <xdr:cNvPr id="282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141</xdr:row>
      <xdr:rowOff>0</xdr:rowOff>
    </xdr:from>
    <xdr:ext cx="219075" cy="200025"/>
    <xdr:sp macro="" textlink="">
      <xdr:nvSpPr>
        <xdr:cNvPr id="283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141</xdr:row>
      <xdr:rowOff>0</xdr:rowOff>
    </xdr:from>
    <xdr:ext cx="219075" cy="200025"/>
    <xdr:sp macro="" textlink="">
      <xdr:nvSpPr>
        <xdr:cNvPr id="284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141</xdr:row>
      <xdr:rowOff>0</xdr:rowOff>
    </xdr:from>
    <xdr:ext cx="219075" cy="200025"/>
    <xdr:sp macro="" textlink="">
      <xdr:nvSpPr>
        <xdr:cNvPr id="285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141</xdr:row>
      <xdr:rowOff>0</xdr:rowOff>
    </xdr:from>
    <xdr:ext cx="219075" cy="200025"/>
    <xdr:sp macro="" textlink="">
      <xdr:nvSpPr>
        <xdr:cNvPr id="286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141</xdr:row>
      <xdr:rowOff>0</xdr:rowOff>
    </xdr:from>
    <xdr:ext cx="219075" cy="200025"/>
    <xdr:sp macro="" textlink="">
      <xdr:nvSpPr>
        <xdr:cNvPr id="287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141</xdr:row>
      <xdr:rowOff>0</xdr:rowOff>
    </xdr:from>
    <xdr:ext cx="219075" cy="200025"/>
    <xdr:sp macro="" textlink="">
      <xdr:nvSpPr>
        <xdr:cNvPr id="288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141</xdr:row>
      <xdr:rowOff>0</xdr:rowOff>
    </xdr:from>
    <xdr:ext cx="219075" cy="200025"/>
    <xdr:sp macro="" textlink="">
      <xdr:nvSpPr>
        <xdr:cNvPr id="289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141</xdr:row>
      <xdr:rowOff>0</xdr:rowOff>
    </xdr:from>
    <xdr:ext cx="219075" cy="200025"/>
    <xdr:sp macro="" textlink="">
      <xdr:nvSpPr>
        <xdr:cNvPr id="290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141</xdr:row>
      <xdr:rowOff>0</xdr:rowOff>
    </xdr:from>
    <xdr:ext cx="219075" cy="200025"/>
    <xdr:sp macro="" textlink="">
      <xdr:nvSpPr>
        <xdr:cNvPr id="291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141</xdr:row>
      <xdr:rowOff>0</xdr:rowOff>
    </xdr:from>
    <xdr:ext cx="219075" cy="200025"/>
    <xdr:sp macro="" textlink="">
      <xdr:nvSpPr>
        <xdr:cNvPr id="292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141</xdr:row>
      <xdr:rowOff>0</xdr:rowOff>
    </xdr:from>
    <xdr:ext cx="219075" cy="200025"/>
    <xdr:sp macro="" textlink="">
      <xdr:nvSpPr>
        <xdr:cNvPr id="293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141</xdr:row>
      <xdr:rowOff>0</xdr:rowOff>
    </xdr:from>
    <xdr:ext cx="219075" cy="200025"/>
    <xdr:sp macro="" textlink="">
      <xdr:nvSpPr>
        <xdr:cNvPr id="294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141</xdr:row>
      <xdr:rowOff>0</xdr:rowOff>
    </xdr:from>
    <xdr:ext cx="219075" cy="200025"/>
    <xdr:sp macro="" textlink="">
      <xdr:nvSpPr>
        <xdr:cNvPr id="295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141</xdr:row>
      <xdr:rowOff>0</xdr:rowOff>
    </xdr:from>
    <xdr:ext cx="219075" cy="200025"/>
    <xdr:sp macro="" textlink="">
      <xdr:nvSpPr>
        <xdr:cNvPr id="296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141</xdr:row>
      <xdr:rowOff>0</xdr:rowOff>
    </xdr:from>
    <xdr:ext cx="219075" cy="200025"/>
    <xdr:sp macro="" textlink="">
      <xdr:nvSpPr>
        <xdr:cNvPr id="297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1828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142</xdr:row>
      <xdr:rowOff>0</xdr:rowOff>
    </xdr:from>
    <xdr:ext cx="219075" cy="200025"/>
    <xdr:sp macro="" textlink="">
      <xdr:nvSpPr>
        <xdr:cNvPr id="298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142</xdr:row>
      <xdr:rowOff>0</xdr:rowOff>
    </xdr:from>
    <xdr:ext cx="219075" cy="200025"/>
    <xdr:sp macro="" textlink="">
      <xdr:nvSpPr>
        <xdr:cNvPr id="299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142</xdr:row>
      <xdr:rowOff>0</xdr:rowOff>
    </xdr:from>
    <xdr:ext cx="219075" cy="200025"/>
    <xdr:sp macro="" textlink="">
      <xdr:nvSpPr>
        <xdr:cNvPr id="300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142</xdr:row>
      <xdr:rowOff>0</xdr:rowOff>
    </xdr:from>
    <xdr:ext cx="219075" cy="200025"/>
    <xdr:sp macro="" textlink="">
      <xdr:nvSpPr>
        <xdr:cNvPr id="301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142</xdr:row>
      <xdr:rowOff>0</xdr:rowOff>
    </xdr:from>
    <xdr:ext cx="219075" cy="200025"/>
    <xdr:sp macro="" textlink="">
      <xdr:nvSpPr>
        <xdr:cNvPr id="302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142</xdr:row>
      <xdr:rowOff>0</xdr:rowOff>
    </xdr:from>
    <xdr:ext cx="219075" cy="200025"/>
    <xdr:sp macro="" textlink="">
      <xdr:nvSpPr>
        <xdr:cNvPr id="303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142</xdr:row>
      <xdr:rowOff>0</xdr:rowOff>
    </xdr:from>
    <xdr:ext cx="219075" cy="200025"/>
    <xdr:sp macro="" textlink="">
      <xdr:nvSpPr>
        <xdr:cNvPr id="304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142</xdr:row>
      <xdr:rowOff>0</xdr:rowOff>
    </xdr:from>
    <xdr:ext cx="219075" cy="200025"/>
    <xdr:sp macro="" textlink="">
      <xdr:nvSpPr>
        <xdr:cNvPr id="305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142</xdr:row>
      <xdr:rowOff>0</xdr:rowOff>
    </xdr:from>
    <xdr:ext cx="219075" cy="200025"/>
    <xdr:sp macro="" textlink="">
      <xdr:nvSpPr>
        <xdr:cNvPr id="306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142</xdr:row>
      <xdr:rowOff>0</xdr:rowOff>
    </xdr:from>
    <xdr:ext cx="219075" cy="200025"/>
    <xdr:sp macro="" textlink="">
      <xdr:nvSpPr>
        <xdr:cNvPr id="307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142</xdr:row>
      <xdr:rowOff>0</xdr:rowOff>
    </xdr:from>
    <xdr:ext cx="219075" cy="200025"/>
    <xdr:sp macro="" textlink="">
      <xdr:nvSpPr>
        <xdr:cNvPr id="308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142</xdr:row>
      <xdr:rowOff>0</xdr:rowOff>
    </xdr:from>
    <xdr:ext cx="219075" cy="200025"/>
    <xdr:sp macro="" textlink="">
      <xdr:nvSpPr>
        <xdr:cNvPr id="309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2019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168</xdr:row>
      <xdr:rowOff>0</xdr:rowOff>
    </xdr:from>
    <xdr:ext cx="219075" cy="200025"/>
    <xdr:sp macro="" textlink="">
      <xdr:nvSpPr>
        <xdr:cNvPr id="310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876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168</xdr:row>
      <xdr:rowOff>0</xdr:rowOff>
    </xdr:from>
    <xdr:ext cx="219075" cy="200025"/>
    <xdr:sp macro="" textlink="">
      <xdr:nvSpPr>
        <xdr:cNvPr id="311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876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168</xdr:row>
      <xdr:rowOff>0</xdr:rowOff>
    </xdr:from>
    <xdr:ext cx="219075" cy="200025"/>
    <xdr:sp macro="" textlink="">
      <xdr:nvSpPr>
        <xdr:cNvPr id="312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876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180975"/>
    <xdr:sp macro="" textlink="">
      <xdr:nvSpPr>
        <xdr:cNvPr id="313" name="imagen|4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18097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14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15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16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190500"/>
    <xdr:sp macro="" textlink="">
      <xdr:nvSpPr>
        <xdr:cNvPr id="317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190500"/>
    <xdr:sp macro="" textlink="">
      <xdr:nvSpPr>
        <xdr:cNvPr id="318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190500"/>
    <xdr:sp macro="" textlink="">
      <xdr:nvSpPr>
        <xdr:cNvPr id="319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190500"/>
    <xdr:sp macro="" textlink="">
      <xdr:nvSpPr>
        <xdr:cNvPr id="320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190500"/>
    <xdr:sp macro="" textlink="">
      <xdr:nvSpPr>
        <xdr:cNvPr id="321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190500"/>
    <xdr:sp macro="" textlink="">
      <xdr:nvSpPr>
        <xdr:cNvPr id="322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23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24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25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26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27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28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29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30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31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32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33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34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35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36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37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38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39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40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41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42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43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190500"/>
    <xdr:sp macro="" textlink="">
      <xdr:nvSpPr>
        <xdr:cNvPr id="344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190500"/>
    <xdr:sp macro="" textlink="">
      <xdr:nvSpPr>
        <xdr:cNvPr id="345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190500"/>
    <xdr:sp macro="" textlink="">
      <xdr:nvSpPr>
        <xdr:cNvPr id="346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190500"/>
    <xdr:sp macro="" textlink="">
      <xdr:nvSpPr>
        <xdr:cNvPr id="347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190500"/>
    <xdr:sp macro="" textlink="">
      <xdr:nvSpPr>
        <xdr:cNvPr id="348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190500"/>
    <xdr:sp macro="" textlink="">
      <xdr:nvSpPr>
        <xdr:cNvPr id="349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190500"/>
    <xdr:sp macro="" textlink="">
      <xdr:nvSpPr>
        <xdr:cNvPr id="350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190500"/>
    <xdr:sp macro="" textlink="">
      <xdr:nvSpPr>
        <xdr:cNvPr id="351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190500"/>
    <xdr:sp macro="" textlink="">
      <xdr:nvSpPr>
        <xdr:cNvPr id="352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180975"/>
    <xdr:sp macro="" textlink="">
      <xdr:nvSpPr>
        <xdr:cNvPr id="353" name="imagen|4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18097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54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55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56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190500"/>
    <xdr:sp macro="" textlink="">
      <xdr:nvSpPr>
        <xdr:cNvPr id="357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190500"/>
    <xdr:sp macro="" textlink="">
      <xdr:nvSpPr>
        <xdr:cNvPr id="358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190500"/>
    <xdr:sp macro="" textlink="">
      <xdr:nvSpPr>
        <xdr:cNvPr id="359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190500"/>
    <xdr:sp macro="" textlink="">
      <xdr:nvSpPr>
        <xdr:cNvPr id="360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190500"/>
    <xdr:sp macro="" textlink="">
      <xdr:nvSpPr>
        <xdr:cNvPr id="361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190500"/>
    <xdr:sp macro="" textlink="">
      <xdr:nvSpPr>
        <xdr:cNvPr id="362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63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64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65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190500"/>
    <xdr:sp macro="" textlink="">
      <xdr:nvSpPr>
        <xdr:cNvPr id="366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190500"/>
    <xdr:sp macro="" textlink="">
      <xdr:nvSpPr>
        <xdr:cNvPr id="367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190500"/>
    <xdr:sp macro="" textlink="">
      <xdr:nvSpPr>
        <xdr:cNvPr id="368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190500"/>
    <xdr:sp macro="" textlink="">
      <xdr:nvSpPr>
        <xdr:cNvPr id="369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190500"/>
    <xdr:sp macro="" textlink="">
      <xdr:nvSpPr>
        <xdr:cNvPr id="370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190500"/>
    <xdr:sp macro="" textlink="">
      <xdr:nvSpPr>
        <xdr:cNvPr id="371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190500"/>
    <xdr:sp macro="" textlink="">
      <xdr:nvSpPr>
        <xdr:cNvPr id="372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190500"/>
    <xdr:sp macro="" textlink="">
      <xdr:nvSpPr>
        <xdr:cNvPr id="373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190500"/>
    <xdr:sp macro="" textlink="">
      <xdr:nvSpPr>
        <xdr:cNvPr id="374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1905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75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76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77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78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79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80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81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82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83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84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85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86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87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88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89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90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91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92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93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94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95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96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97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98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399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400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401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402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403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404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405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406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407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408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409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162</xdr:row>
      <xdr:rowOff>0</xdr:rowOff>
    </xdr:from>
    <xdr:ext cx="219075" cy="200025"/>
    <xdr:sp macro="" textlink="">
      <xdr:nvSpPr>
        <xdr:cNvPr id="410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33528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190</xdr:row>
      <xdr:rowOff>0</xdr:rowOff>
    </xdr:from>
    <xdr:ext cx="219075" cy="200025"/>
    <xdr:sp macro="" textlink="">
      <xdr:nvSpPr>
        <xdr:cNvPr id="411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58102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190</xdr:row>
      <xdr:rowOff>0</xdr:rowOff>
    </xdr:from>
    <xdr:ext cx="219075" cy="200025"/>
    <xdr:sp macro="" textlink="">
      <xdr:nvSpPr>
        <xdr:cNvPr id="412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58102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190</xdr:row>
      <xdr:rowOff>0</xdr:rowOff>
    </xdr:from>
    <xdr:ext cx="219075" cy="200025"/>
    <xdr:sp macro="" textlink="">
      <xdr:nvSpPr>
        <xdr:cNvPr id="413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58102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206</xdr:row>
      <xdr:rowOff>0</xdr:rowOff>
    </xdr:from>
    <xdr:ext cx="219075" cy="200025"/>
    <xdr:sp macro="" textlink="">
      <xdr:nvSpPr>
        <xdr:cNvPr id="414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58102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206</xdr:row>
      <xdr:rowOff>0</xdr:rowOff>
    </xdr:from>
    <xdr:ext cx="219075" cy="200025"/>
    <xdr:sp macro="" textlink="">
      <xdr:nvSpPr>
        <xdr:cNvPr id="415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581025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206</xdr:row>
      <xdr:rowOff>0</xdr:rowOff>
    </xdr:from>
    <xdr:ext cx="219075" cy="200025"/>
    <xdr:sp macro="" textlink="">
      <xdr:nvSpPr>
        <xdr:cNvPr id="416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039600" y="581025"/>
          <a:ext cx="219075" cy="200025"/>
        </a:xfrm>
        <a:prstGeom prst="rect">
          <a:avLst/>
        </a:prstGeom>
        <a:noFill/>
      </xdr:spPr>
    </xdr:sp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21</xdr:row>
      <xdr:rowOff>9525</xdr:rowOff>
    </xdr:to>
    <xdr:sp macro="" textlink="">
      <xdr:nvSpPr>
        <xdr:cNvPr id="417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47775" y="81915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21</xdr:row>
      <xdr:rowOff>9525</xdr:rowOff>
    </xdr:to>
    <xdr:sp macro="" textlink="">
      <xdr:nvSpPr>
        <xdr:cNvPr id="418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47775" y="81915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22</xdr:row>
      <xdr:rowOff>9525</xdr:rowOff>
    </xdr:to>
    <xdr:sp macro="" textlink="">
      <xdr:nvSpPr>
        <xdr:cNvPr id="419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47775" y="100965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22</xdr:row>
      <xdr:rowOff>9525</xdr:rowOff>
    </xdr:to>
    <xdr:sp macro="" textlink="">
      <xdr:nvSpPr>
        <xdr:cNvPr id="420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47775" y="100965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219075</xdr:colOff>
      <xdr:row>169</xdr:row>
      <xdr:rowOff>9525</xdr:rowOff>
    </xdr:to>
    <xdr:sp macro="" textlink="">
      <xdr:nvSpPr>
        <xdr:cNvPr id="628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87630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219075</xdr:colOff>
      <xdr:row>169</xdr:row>
      <xdr:rowOff>9525</xdr:rowOff>
    </xdr:to>
    <xdr:sp macro="" textlink="">
      <xdr:nvSpPr>
        <xdr:cNvPr id="629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87630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219075</xdr:colOff>
      <xdr:row>169</xdr:row>
      <xdr:rowOff>9525</xdr:rowOff>
    </xdr:to>
    <xdr:sp macro="" textlink="">
      <xdr:nvSpPr>
        <xdr:cNvPr id="630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87630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219075</xdr:colOff>
      <xdr:row>179</xdr:row>
      <xdr:rowOff>9525</xdr:rowOff>
    </xdr:to>
    <xdr:sp macro="" textlink="">
      <xdr:nvSpPr>
        <xdr:cNvPr id="631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219075</xdr:colOff>
      <xdr:row>179</xdr:row>
      <xdr:rowOff>9525</xdr:rowOff>
    </xdr:to>
    <xdr:sp macro="" textlink="">
      <xdr:nvSpPr>
        <xdr:cNvPr id="632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219075</xdr:colOff>
      <xdr:row>179</xdr:row>
      <xdr:rowOff>9525</xdr:rowOff>
    </xdr:to>
    <xdr:sp macro="" textlink="">
      <xdr:nvSpPr>
        <xdr:cNvPr id="633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219075</xdr:colOff>
      <xdr:row>179</xdr:row>
      <xdr:rowOff>9525</xdr:rowOff>
    </xdr:to>
    <xdr:sp macro="" textlink="">
      <xdr:nvSpPr>
        <xdr:cNvPr id="634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219075</xdr:colOff>
      <xdr:row>179</xdr:row>
      <xdr:rowOff>9525</xdr:rowOff>
    </xdr:to>
    <xdr:sp macro="" textlink="">
      <xdr:nvSpPr>
        <xdr:cNvPr id="635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219075</xdr:colOff>
      <xdr:row>179</xdr:row>
      <xdr:rowOff>9525</xdr:rowOff>
    </xdr:to>
    <xdr:sp macro="" textlink="">
      <xdr:nvSpPr>
        <xdr:cNvPr id="636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219075</xdr:colOff>
      <xdr:row>179</xdr:row>
      <xdr:rowOff>9525</xdr:rowOff>
    </xdr:to>
    <xdr:sp macro="" textlink="">
      <xdr:nvSpPr>
        <xdr:cNvPr id="637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219075</xdr:colOff>
      <xdr:row>179</xdr:row>
      <xdr:rowOff>9525</xdr:rowOff>
    </xdr:to>
    <xdr:sp macro="" textlink="">
      <xdr:nvSpPr>
        <xdr:cNvPr id="638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219075</xdr:colOff>
      <xdr:row>179</xdr:row>
      <xdr:rowOff>9525</xdr:rowOff>
    </xdr:to>
    <xdr:sp macro="" textlink="">
      <xdr:nvSpPr>
        <xdr:cNvPr id="639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219075</xdr:colOff>
      <xdr:row>179</xdr:row>
      <xdr:rowOff>9525</xdr:rowOff>
    </xdr:to>
    <xdr:sp macro="" textlink="">
      <xdr:nvSpPr>
        <xdr:cNvPr id="640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219075</xdr:colOff>
      <xdr:row>179</xdr:row>
      <xdr:rowOff>9525</xdr:rowOff>
    </xdr:to>
    <xdr:sp macro="" textlink="">
      <xdr:nvSpPr>
        <xdr:cNvPr id="641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219075</xdr:colOff>
      <xdr:row>179</xdr:row>
      <xdr:rowOff>9525</xdr:rowOff>
    </xdr:to>
    <xdr:sp macro="" textlink="">
      <xdr:nvSpPr>
        <xdr:cNvPr id="642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219075</xdr:colOff>
      <xdr:row>179</xdr:row>
      <xdr:rowOff>9525</xdr:rowOff>
    </xdr:to>
    <xdr:sp macro="" textlink="">
      <xdr:nvSpPr>
        <xdr:cNvPr id="643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219075</xdr:colOff>
      <xdr:row>179</xdr:row>
      <xdr:rowOff>9525</xdr:rowOff>
    </xdr:to>
    <xdr:sp macro="" textlink="">
      <xdr:nvSpPr>
        <xdr:cNvPr id="644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219075</xdr:colOff>
      <xdr:row>179</xdr:row>
      <xdr:rowOff>9525</xdr:rowOff>
    </xdr:to>
    <xdr:sp macro="" textlink="">
      <xdr:nvSpPr>
        <xdr:cNvPr id="645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219075</xdr:colOff>
      <xdr:row>179</xdr:row>
      <xdr:rowOff>9525</xdr:rowOff>
    </xdr:to>
    <xdr:sp macro="" textlink="">
      <xdr:nvSpPr>
        <xdr:cNvPr id="646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219075</xdr:colOff>
      <xdr:row>179</xdr:row>
      <xdr:rowOff>9525</xdr:rowOff>
    </xdr:to>
    <xdr:sp macro="" textlink="">
      <xdr:nvSpPr>
        <xdr:cNvPr id="647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219075</xdr:colOff>
      <xdr:row>179</xdr:row>
      <xdr:rowOff>9525</xdr:rowOff>
    </xdr:to>
    <xdr:sp macro="" textlink="">
      <xdr:nvSpPr>
        <xdr:cNvPr id="648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219075</xdr:colOff>
      <xdr:row>179</xdr:row>
      <xdr:rowOff>9525</xdr:rowOff>
    </xdr:to>
    <xdr:sp macro="" textlink="">
      <xdr:nvSpPr>
        <xdr:cNvPr id="649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219075</xdr:colOff>
      <xdr:row>179</xdr:row>
      <xdr:rowOff>9525</xdr:rowOff>
    </xdr:to>
    <xdr:sp macro="" textlink="">
      <xdr:nvSpPr>
        <xdr:cNvPr id="650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219075</xdr:colOff>
      <xdr:row>179</xdr:row>
      <xdr:rowOff>9525</xdr:rowOff>
    </xdr:to>
    <xdr:sp macro="" textlink="">
      <xdr:nvSpPr>
        <xdr:cNvPr id="651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219075</xdr:colOff>
      <xdr:row>179</xdr:row>
      <xdr:rowOff>9525</xdr:rowOff>
    </xdr:to>
    <xdr:sp macro="" textlink="">
      <xdr:nvSpPr>
        <xdr:cNvPr id="652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219075</xdr:colOff>
      <xdr:row>179</xdr:row>
      <xdr:rowOff>9525</xdr:rowOff>
    </xdr:to>
    <xdr:sp macro="" textlink="">
      <xdr:nvSpPr>
        <xdr:cNvPr id="653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219075</xdr:colOff>
      <xdr:row>179</xdr:row>
      <xdr:rowOff>9525</xdr:rowOff>
    </xdr:to>
    <xdr:sp macro="" textlink="">
      <xdr:nvSpPr>
        <xdr:cNvPr id="654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two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55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56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57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58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59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60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61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62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63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64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65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66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67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68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69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70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71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72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73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74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75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76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77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78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79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80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81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82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83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84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85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86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87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88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89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90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91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92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93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94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95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178</xdr:row>
      <xdr:rowOff>0</xdr:rowOff>
    </xdr:from>
    <xdr:ext cx="219075" cy="200025"/>
    <xdr:sp macro="" textlink="">
      <xdr:nvSpPr>
        <xdr:cNvPr id="696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3162300"/>
          <a:ext cx="219075" cy="200025"/>
        </a:xfrm>
        <a:prstGeom prst="rect">
          <a:avLst/>
        </a:prstGeom>
        <a:noFill/>
      </xdr:spPr>
    </xdr:sp>
    <xdr:clientData/>
  </xdr:oneCellAnchor>
  <xdr:twoCellAnchor editAs="oneCell">
    <xdr:from>
      <xdr:col>1</xdr:col>
      <xdr:colOff>0</xdr:colOff>
      <xdr:row>233</xdr:row>
      <xdr:rowOff>0</xdr:rowOff>
    </xdr:from>
    <xdr:to>
      <xdr:col>1</xdr:col>
      <xdr:colOff>219075</xdr:colOff>
      <xdr:row>234</xdr:row>
      <xdr:rowOff>9525</xdr:rowOff>
    </xdr:to>
    <xdr:sp macro="" textlink="">
      <xdr:nvSpPr>
        <xdr:cNvPr id="697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87630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233</xdr:row>
      <xdr:rowOff>0</xdr:rowOff>
    </xdr:from>
    <xdr:to>
      <xdr:col>1</xdr:col>
      <xdr:colOff>219075</xdr:colOff>
      <xdr:row>234</xdr:row>
      <xdr:rowOff>9525</xdr:rowOff>
    </xdr:to>
    <xdr:sp macro="" textlink="">
      <xdr:nvSpPr>
        <xdr:cNvPr id="698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87630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233</xdr:row>
      <xdr:rowOff>0</xdr:rowOff>
    </xdr:from>
    <xdr:to>
      <xdr:col>1</xdr:col>
      <xdr:colOff>219075</xdr:colOff>
      <xdr:row>234</xdr:row>
      <xdr:rowOff>9525</xdr:rowOff>
    </xdr:to>
    <xdr:sp macro="" textlink="">
      <xdr:nvSpPr>
        <xdr:cNvPr id="699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876300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227</xdr:row>
      <xdr:rowOff>0</xdr:rowOff>
    </xdr:from>
    <xdr:to>
      <xdr:col>3</xdr:col>
      <xdr:colOff>219075</xdr:colOff>
      <xdr:row>228</xdr:row>
      <xdr:rowOff>19050</xdr:rowOff>
    </xdr:to>
    <xdr:sp macro="" textlink="">
      <xdr:nvSpPr>
        <xdr:cNvPr id="700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1247775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227</xdr:row>
      <xdr:rowOff>0</xdr:rowOff>
    </xdr:from>
    <xdr:to>
      <xdr:col>3</xdr:col>
      <xdr:colOff>219075</xdr:colOff>
      <xdr:row>228</xdr:row>
      <xdr:rowOff>19050</xdr:rowOff>
    </xdr:to>
    <xdr:sp macro="" textlink="">
      <xdr:nvSpPr>
        <xdr:cNvPr id="701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1247775"/>
          <a:ext cx="219075" cy="20002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227</xdr:row>
      <xdr:rowOff>0</xdr:rowOff>
    </xdr:from>
    <xdr:to>
      <xdr:col>3</xdr:col>
      <xdr:colOff>219075</xdr:colOff>
      <xdr:row>228</xdr:row>
      <xdr:rowOff>19050</xdr:rowOff>
    </xdr:to>
    <xdr:sp macro="" textlink="">
      <xdr:nvSpPr>
        <xdr:cNvPr id="702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1247775"/>
          <a:ext cx="219075" cy="200025"/>
        </a:xfrm>
        <a:prstGeom prst="rect">
          <a:avLst/>
        </a:prstGeom>
        <a:noFill/>
      </xdr:spPr>
    </xdr:sp>
    <xdr:clientData/>
  </xdr:twoCellAnchor>
  <xdr:oneCellAnchor>
    <xdr:from>
      <xdr:col>3</xdr:col>
      <xdr:colOff>0</xdr:colOff>
      <xdr:row>227</xdr:row>
      <xdr:rowOff>0</xdr:rowOff>
    </xdr:from>
    <xdr:ext cx="219075" cy="200025"/>
    <xdr:sp macro="" textlink="">
      <xdr:nvSpPr>
        <xdr:cNvPr id="703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142875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227</xdr:row>
      <xdr:rowOff>0</xdr:rowOff>
    </xdr:from>
    <xdr:ext cx="219075" cy="200025"/>
    <xdr:sp macro="" textlink="">
      <xdr:nvSpPr>
        <xdr:cNvPr id="704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142875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227</xdr:row>
      <xdr:rowOff>0</xdr:rowOff>
    </xdr:from>
    <xdr:ext cx="219075" cy="200025"/>
    <xdr:sp macro="" textlink="">
      <xdr:nvSpPr>
        <xdr:cNvPr id="705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142875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228</xdr:row>
      <xdr:rowOff>0</xdr:rowOff>
    </xdr:from>
    <xdr:ext cx="219075" cy="200025"/>
    <xdr:sp macro="" textlink="">
      <xdr:nvSpPr>
        <xdr:cNvPr id="706" name="imagen|1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161925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228</xdr:row>
      <xdr:rowOff>0</xdr:rowOff>
    </xdr:from>
    <xdr:ext cx="219075" cy="200025"/>
    <xdr:sp macro="" textlink="">
      <xdr:nvSpPr>
        <xdr:cNvPr id="707" name="imagen|2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1619250"/>
          <a:ext cx="219075" cy="2000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228</xdr:row>
      <xdr:rowOff>0</xdr:rowOff>
    </xdr:from>
    <xdr:ext cx="219075" cy="200025"/>
    <xdr:sp macro="" textlink="">
      <xdr:nvSpPr>
        <xdr:cNvPr id="708" name="imagen|3" descr="https://www.previred.com/wPortal/imagenes/images/mas_nomina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0125" y="1619250"/>
          <a:ext cx="219075" cy="200025"/>
        </a:xfrm>
        <a:prstGeom prst="rect">
          <a:avLst/>
        </a:prstGeom>
        <a:noFill/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0"/>
  <sheetViews>
    <sheetView tabSelected="1" topLeftCell="A223" zoomScaleNormal="100" workbookViewId="0">
      <selection activeCell="I233" sqref="I233"/>
    </sheetView>
  </sheetViews>
  <sheetFormatPr baseColWidth="10" defaultRowHeight="15" x14ac:dyDescent="0.25"/>
  <cols>
    <col min="1" max="1" width="14.42578125" customWidth="1"/>
    <col min="2" max="2" width="34.28515625" style="29" customWidth="1"/>
    <col min="3" max="3" width="14.7109375" style="16" customWidth="1"/>
    <col min="4" max="4" width="33.7109375" style="29" customWidth="1"/>
    <col min="5" max="5" width="14.7109375" style="1" customWidth="1"/>
    <col min="6" max="7" width="13" bestFit="1" customWidth="1"/>
  </cols>
  <sheetData>
    <row r="1" spans="1:5" ht="34.5" customHeight="1" x14ac:dyDescent="0.25">
      <c r="A1" s="116" t="s">
        <v>1</v>
      </c>
      <c r="B1" s="116"/>
      <c r="C1" s="116"/>
      <c r="D1" s="116"/>
      <c r="E1" s="116"/>
    </row>
    <row r="2" spans="1:5" ht="15.75" thickBot="1" x14ac:dyDescent="0.3"/>
    <row r="3" spans="1:5" s="38" customFormat="1" ht="15.75" thickBot="1" x14ac:dyDescent="0.3">
      <c r="A3" s="39" t="s">
        <v>2</v>
      </c>
      <c r="B3" s="114" t="s">
        <v>0</v>
      </c>
      <c r="C3" s="115"/>
      <c r="D3" s="114" t="s">
        <v>16</v>
      </c>
      <c r="E3" s="115"/>
    </row>
    <row r="4" spans="1:5" x14ac:dyDescent="0.25">
      <c r="A4" s="2"/>
      <c r="B4" s="30" t="s">
        <v>4</v>
      </c>
      <c r="C4" s="6">
        <v>2593289</v>
      </c>
      <c r="D4" s="40" t="s">
        <v>10</v>
      </c>
      <c r="E4" s="5">
        <v>15325770</v>
      </c>
    </row>
    <row r="5" spans="1:5" x14ac:dyDescent="0.25">
      <c r="A5" s="3" t="s">
        <v>3</v>
      </c>
      <c r="B5" s="31" t="s">
        <v>5</v>
      </c>
      <c r="C5" s="17">
        <v>0</v>
      </c>
      <c r="D5" s="41" t="s">
        <v>12</v>
      </c>
      <c r="E5" s="4">
        <v>725900</v>
      </c>
    </row>
    <row r="6" spans="1:5" x14ac:dyDescent="0.25">
      <c r="A6" s="8">
        <v>86051670</v>
      </c>
      <c r="B6" s="31" t="s">
        <v>6</v>
      </c>
      <c r="C6" s="7">
        <v>16033515</v>
      </c>
      <c r="D6" s="41" t="s">
        <v>13</v>
      </c>
      <c r="E6" s="4">
        <v>17964315</v>
      </c>
    </row>
    <row r="7" spans="1:5" x14ac:dyDescent="0.25">
      <c r="A7" s="3"/>
      <c r="B7" s="31" t="s">
        <v>7</v>
      </c>
      <c r="C7" s="7">
        <v>8656000</v>
      </c>
      <c r="D7" s="41" t="s">
        <v>14</v>
      </c>
      <c r="E7" s="4">
        <v>360000</v>
      </c>
    </row>
    <row r="8" spans="1:5" x14ac:dyDescent="0.25">
      <c r="A8" s="3"/>
      <c r="B8" s="31" t="s">
        <v>8</v>
      </c>
      <c r="C8" s="7">
        <v>9937349</v>
      </c>
      <c r="D8" s="41" t="s">
        <v>15</v>
      </c>
      <c r="E8" s="4">
        <v>2300000</v>
      </c>
    </row>
    <row r="9" spans="1:5" ht="15.75" thickBot="1" x14ac:dyDescent="0.3">
      <c r="A9" s="3"/>
      <c r="B9" s="31" t="s">
        <v>11</v>
      </c>
      <c r="C9" s="22">
        <v>11781000</v>
      </c>
      <c r="D9" s="41"/>
      <c r="E9" s="15"/>
    </row>
    <row r="10" spans="1:5" x14ac:dyDescent="0.25">
      <c r="A10" s="3"/>
      <c r="B10" s="32" t="s">
        <v>70</v>
      </c>
      <c r="C10" s="5">
        <v>137267</v>
      </c>
      <c r="D10" s="41"/>
      <c r="E10" s="4"/>
    </row>
    <row r="11" spans="1:5" x14ac:dyDescent="0.25">
      <c r="A11" s="3"/>
      <c r="B11" s="33" t="s">
        <v>69</v>
      </c>
      <c r="C11" s="4">
        <v>133280</v>
      </c>
      <c r="D11" s="41"/>
      <c r="E11" s="4"/>
    </row>
    <row r="12" spans="1:5" x14ac:dyDescent="0.25">
      <c r="A12" s="3"/>
      <c r="B12" s="33" t="s">
        <v>71</v>
      </c>
      <c r="C12" s="4">
        <v>133280</v>
      </c>
      <c r="D12" s="41"/>
      <c r="E12" s="4"/>
    </row>
    <row r="13" spans="1:5" x14ac:dyDescent="0.25">
      <c r="A13" s="3" t="s">
        <v>21</v>
      </c>
      <c r="B13" s="31"/>
      <c r="C13" s="7"/>
      <c r="D13" s="41"/>
      <c r="E13" s="4"/>
    </row>
    <row r="14" spans="1:5" ht="15.75" thickBot="1" x14ac:dyDescent="0.3">
      <c r="A14" s="9">
        <v>86089976</v>
      </c>
      <c r="B14" s="33"/>
      <c r="C14" s="17">
        <f>SUM(C4:C12)</f>
        <v>49404980</v>
      </c>
      <c r="D14" s="41"/>
      <c r="E14" s="4">
        <f>SUM(E4:E9)</f>
        <v>36675985</v>
      </c>
    </row>
    <row r="15" spans="1:5" x14ac:dyDescent="0.25">
      <c r="A15" s="10"/>
      <c r="B15" s="46" t="s">
        <v>4</v>
      </c>
      <c r="C15" s="49">
        <v>2143556</v>
      </c>
      <c r="D15" s="30" t="s">
        <v>13</v>
      </c>
      <c r="E15" s="5">
        <v>14567992</v>
      </c>
    </row>
    <row r="16" spans="1:5" x14ac:dyDescent="0.25">
      <c r="A16" s="11" t="s">
        <v>18</v>
      </c>
      <c r="B16" s="46" t="s">
        <v>5</v>
      </c>
      <c r="C16" s="49">
        <v>5386347</v>
      </c>
      <c r="D16" s="31" t="s">
        <v>15</v>
      </c>
      <c r="E16" s="4">
        <v>6675764</v>
      </c>
    </row>
    <row r="17" spans="1:5" x14ac:dyDescent="0.25">
      <c r="A17" s="12">
        <v>113000000</v>
      </c>
      <c r="B17" s="46" t="s">
        <v>17</v>
      </c>
      <c r="C17" s="50">
        <v>1090000</v>
      </c>
      <c r="D17" s="33" t="s">
        <v>19</v>
      </c>
      <c r="E17" s="4">
        <v>872689</v>
      </c>
    </row>
    <row r="18" spans="1:5" x14ac:dyDescent="0.25">
      <c r="A18" s="3"/>
      <c r="B18" s="46" t="s">
        <v>6</v>
      </c>
      <c r="C18" s="50">
        <v>15746991</v>
      </c>
      <c r="D18" s="33"/>
      <c r="E18" s="4"/>
    </row>
    <row r="19" spans="1:5" x14ac:dyDescent="0.25">
      <c r="A19" s="11"/>
      <c r="B19" s="46" t="s">
        <v>7</v>
      </c>
      <c r="C19" s="50">
        <v>9895800</v>
      </c>
      <c r="D19" s="33"/>
      <c r="E19" s="4"/>
    </row>
    <row r="20" spans="1:5" x14ac:dyDescent="0.25">
      <c r="A20" s="11"/>
      <c r="B20" s="46" t="s">
        <v>8</v>
      </c>
      <c r="C20" s="50">
        <v>3996000</v>
      </c>
      <c r="D20" s="33"/>
      <c r="E20" s="4"/>
    </row>
    <row r="21" spans="1:5" x14ac:dyDescent="0.25">
      <c r="A21" s="11"/>
      <c r="B21" s="47" t="s">
        <v>9</v>
      </c>
      <c r="C21" s="51">
        <v>11934153</v>
      </c>
      <c r="D21" s="33"/>
      <c r="E21" s="4"/>
    </row>
    <row r="22" spans="1:5" x14ac:dyDescent="0.25">
      <c r="A22" s="11"/>
      <c r="B22" s="47" t="s">
        <v>23</v>
      </c>
      <c r="C22" s="51">
        <v>8000000</v>
      </c>
      <c r="D22" s="33"/>
      <c r="E22" s="4"/>
    </row>
    <row r="23" spans="1:5" x14ac:dyDescent="0.25">
      <c r="A23" s="11"/>
      <c r="B23" s="47" t="s">
        <v>23</v>
      </c>
      <c r="C23" s="51">
        <v>8000000</v>
      </c>
      <c r="D23" s="33"/>
      <c r="E23" s="4"/>
    </row>
    <row r="24" spans="1:5" x14ac:dyDescent="0.25">
      <c r="A24" s="11"/>
      <c r="B24" s="48" t="s">
        <v>75</v>
      </c>
      <c r="C24" s="52">
        <v>801937</v>
      </c>
      <c r="D24" s="33"/>
      <c r="E24" s="4"/>
    </row>
    <row r="25" spans="1:5" x14ac:dyDescent="0.25">
      <c r="A25" s="11"/>
      <c r="B25" s="48" t="s">
        <v>75</v>
      </c>
      <c r="C25" s="52">
        <v>27101</v>
      </c>
      <c r="D25" s="33"/>
      <c r="E25" s="4"/>
    </row>
    <row r="26" spans="1:5" x14ac:dyDescent="0.25">
      <c r="A26" s="11"/>
      <c r="B26" s="48" t="s">
        <v>75</v>
      </c>
      <c r="C26" s="52">
        <f>(118700-D26)</f>
        <v>118700</v>
      </c>
      <c r="D26" s="33"/>
      <c r="E26" s="4"/>
    </row>
    <row r="27" spans="1:5" x14ac:dyDescent="0.25">
      <c r="A27" s="11"/>
      <c r="B27" s="48" t="s">
        <v>75</v>
      </c>
      <c r="C27" s="52">
        <v>3078454</v>
      </c>
      <c r="D27" s="33"/>
      <c r="E27" s="4"/>
    </row>
    <row r="28" spans="1:5" x14ac:dyDescent="0.25">
      <c r="A28" s="11"/>
      <c r="B28" s="48" t="s">
        <v>75</v>
      </c>
      <c r="C28" s="52">
        <v>456035</v>
      </c>
      <c r="D28" s="33"/>
      <c r="E28" s="4"/>
    </row>
    <row r="29" spans="1:5" x14ac:dyDescent="0.25">
      <c r="A29" s="11"/>
      <c r="B29" s="48" t="s">
        <v>75</v>
      </c>
      <c r="C29" s="52">
        <v>539436</v>
      </c>
      <c r="D29" s="33"/>
      <c r="E29" s="4"/>
    </row>
    <row r="30" spans="1:5" x14ac:dyDescent="0.25">
      <c r="A30" s="11"/>
      <c r="B30" s="48" t="s">
        <v>75</v>
      </c>
      <c r="C30" s="52">
        <v>65400</v>
      </c>
      <c r="D30" s="33"/>
      <c r="E30" s="4"/>
    </row>
    <row r="31" spans="1:5" x14ac:dyDescent="0.25">
      <c r="A31" s="11"/>
      <c r="B31" s="48" t="s">
        <v>75</v>
      </c>
      <c r="C31" s="52">
        <v>870478</v>
      </c>
      <c r="D31" s="33"/>
      <c r="E31" s="4"/>
    </row>
    <row r="32" spans="1:5" x14ac:dyDescent="0.25">
      <c r="A32" s="11"/>
      <c r="B32" s="48" t="s">
        <v>75</v>
      </c>
      <c r="C32" s="52">
        <v>166007</v>
      </c>
      <c r="D32" s="33"/>
      <c r="E32" s="4"/>
    </row>
    <row r="33" spans="1:7" x14ac:dyDescent="0.25">
      <c r="A33" s="11"/>
      <c r="B33" s="48" t="s">
        <v>75</v>
      </c>
      <c r="C33" s="52">
        <v>267179</v>
      </c>
      <c r="D33" s="33"/>
      <c r="E33" s="19"/>
    </row>
    <row r="34" spans="1:7" x14ac:dyDescent="0.25">
      <c r="A34" s="11"/>
      <c r="B34" s="48" t="s">
        <v>24</v>
      </c>
      <c r="C34" s="52">
        <v>157770</v>
      </c>
      <c r="D34" s="33"/>
      <c r="E34" s="19"/>
    </row>
    <row r="35" spans="1:7" x14ac:dyDescent="0.25">
      <c r="A35" s="11"/>
      <c r="B35" s="48" t="s">
        <v>24</v>
      </c>
      <c r="C35" s="52">
        <v>1373090</v>
      </c>
      <c r="D35" s="33"/>
      <c r="E35" s="4"/>
    </row>
    <row r="36" spans="1:7" x14ac:dyDescent="0.25">
      <c r="A36" s="11"/>
      <c r="B36" s="48" t="s">
        <v>24</v>
      </c>
      <c r="C36" s="52">
        <v>174462</v>
      </c>
      <c r="D36" s="33"/>
      <c r="E36" s="4"/>
    </row>
    <row r="37" spans="1:7" x14ac:dyDescent="0.25">
      <c r="A37" s="11"/>
      <c r="B37" s="48" t="s">
        <v>24</v>
      </c>
      <c r="C37" s="52">
        <v>133290</v>
      </c>
      <c r="D37" s="33"/>
      <c r="E37" s="4"/>
    </row>
    <row r="38" spans="1:7" x14ac:dyDescent="0.25">
      <c r="A38" s="11"/>
      <c r="B38" s="48" t="s">
        <v>24</v>
      </c>
      <c r="C38" s="52">
        <v>9963405</v>
      </c>
      <c r="D38" s="33"/>
      <c r="E38" s="4"/>
    </row>
    <row r="39" spans="1:7" x14ac:dyDescent="0.25">
      <c r="A39" s="11"/>
      <c r="B39" s="53" t="str">
        <f>+B38</f>
        <v>AGUAS ANDINAS</v>
      </c>
      <c r="C39" s="54">
        <v>218860</v>
      </c>
      <c r="D39" s="33"/>
      <c r="E39" s="4"/>
    </row>
    <row r="40" spans="1:7" x14ac:dyDescent="0.25">
      <c r="A40" s="11"/>
      <c r="B40" s="53" t="s">
        <v>76</v>
      </c>
      <c r="C40" s="54">
        <v>965000</v>
      </c>
      <c r="D40" s="33"/>
      <c r="E40" s="4"/>
    </row>
    <row r="41" spans="1:7" ht="15.75" thickBot="1" x14ac:dyDescent="0.3">
      <c r="A41" s="11"/>
      <c r="B41" s="31" t="s">
        <v>77</v>
      </c>
      <c r="C41" s="20">
        <v>5446185</v>
      </c>
      <c r="D41" s="33"/>
      <c r="E41" s="15"/>
    </row>
    <row r="42" spans="1:7" x14ac:dyDescent="0.25">
      <c r="A42" s="11" t="s">
        <v>21</v>
      </c>
      <c r="B42" s="31"/>
      <c r="C42" s="18"/>
      <c r="D42" s="33"/>
      <c r="E42" s="4"/>
    </row>
    <row r="43" spans="1:7" ht="15.75" thickBot="1" x14ac:dyDescent="0.3">
      <c r="A43" s="13">
        <f>+C43+E43</f>
        <v>113132081</v>
      </c>
      <c r="B43" s="31"/>
      <c r="C43" s="18">
        <f>SUM(C15:C42)</f>
        <v>91015636</v>
      </c>
      <c r="D43" s="33"/>
      <c r="E43" s="4">
        <f>SUM(E15:E17)</f>
        <v>22116445</v>
      </c>
      <c r="G43" s="28"/>
    </row>
    <row r="44" spans="1:7" x14ac:dyDescent="0.25">
      <c r="A44" s="2"/>
      <c r="B44" s="47" t="s">
        <v>4</v>
      </c>
      <c r="C44" s="117">
        <v>1731766</v>
      </c>
      <c r="D44" s="30" t="s">
        <v>13</v>
      </c>
      <c r="E44" s="59">
        <v>8047856</v>
      </c>
    </row>
    <row r="45" spans="1:7" x14ac:dyDescent="0.25">
      <c r="A45" s="3" t="s">
        <v>20</v>
      </c>
      <c r="B45" s="47" t="s">
        <v>5</v>
      </c>
      <c r="C45" s="117">
        <v>5638973</v>
      </c>
      <c r="D45" s="31" t="s">
        <v>15</v>
      </c>
      <c r="E45" s="59">
        <v>2475764</v>
      </c>
    </row>
    <row r="46" spans="1:7" x14ac:dyDescent="0.25">
      <c r="A46" s="8">
        <v>90000000</v>
      </c>
      <c r="B46" s="47" t="s">
        <v>6</v>
      </c>
      <c r="C46" s="118">
        <v>16308111</v>
      </c>
      <c r="D46" s="33"/>
      <c r="E46" s="4"/>
    </row>
    <row r="47" spans="1:7" x14ac:dyDescent="0.25">
      <c r="A47" s="3"/>
      <c r="B47" s="47" t="s">
        <v>22</v>
      </c>
      <c r="C47" s="118">
        <v>935000</v>
      </c>
      <c r="D47" s="33"/>
      <c r="E47" s="4"/>
    </row>
    <row r="48" spans="1:7" x14ac:dyDescent="0.25">
      <c r="A48" s="3"/>
      <c r="B48" s="47" t="s">
        <v>7</v>
      </c>
      <c r="C48" s="118">
        <v>10415798</v>
      </c>
      <c r="D48" s="33"/>
      <c r="E48" s="4"/>
    </row>
    <row r="49" spans="1:5" x14ac:dyDescent="0.25">
      <c r="A49" s="3"/>
      <c r="B49" s="47" t="s">
        <v>8</v>
      </c>
      <c r="C49" s="118">
        <v>10199000</v>
      </c>
      <c r="D49" s="33"/>
      <c r="E49" s="4"/>
    </row>
    <row r="50" spans="1:5" x14ac:dyDescent="0.25">
      <c r="A50" s="3"/>
      <c r="B50" s="47" t="s">
        <v>9</v>
      </c>
      <c r="C50" s="119">
        <v>11934153</v>
      </c>
      <c r="D50" s="33"/>
      <c r="E50" s="4"/>
    </row>
    <row r="51" spans="1:5" x14ac:dyDescent="0.25">
      <c r="A51" s="3"/>
      <c r="B51" s="47" t="s">
        <v>23</v>
      </c>
      <c r="C51" s="57">
        <v>8000000</v>
      </c>
      <c r="D51" s="33"/>
      <c r="E51" s="4"/>
    </row>
    <row r="52" spans="1:5" x14ac:dyDescent="0.25">
      <c r="A52" s="3"/>
      <c r="B52" s="55" t="s">
        <v>78</v>
      </c>
      <c r="C52" s="58">
        <v>320185</v>
      </c>
      <c r="D52" s="33"/>
      <c r="E52" s="4"/>
    </row>
    <row r="53" spans="1:5" x14ac:dyDescent="0.25">
      <c r="A53" s="3"/>
      <c r="B53" s="55" t="s">
        <v>78</v>
      </c>
      <c r="C53" s="58">
        <v>59118</v>
      </c>
      <c r="D53" s="33"/>
      <c r="E53" s="4"/>
    </row>
    <row r="54" spans="1:5" x14ac:dyDescent="0.25">
      <c r="A54" s="3"/>
      <c r="B54" s="55" t="s">
        <v>78</v>
      </c>
      <c r="C54" s="58">
        <v>397143</v>
      </c>
      <c r="D54" s="33"/>
      <c r="E54" s="4"/>
    </row>
    <row r="55" spans="1:5" x14ac:dyDescent="0.25">
      <c r="A55" s="3"/>
      <c r="B55" s="55" t="s">
        <v>78</v>
      </c>
      <c r="C55" s="58">
        <v>221134</v>
      </c>
      <c r="D55" s="33"/>
      <c r="E55" s="4"/>
    </row>
    <row r="56" spans="1:5" x14ac:dyDescent="0.25">
      <c r="A56" s="3"/>
      <c r="B56" s="55" t="s">
        <v>78</v>
      </c>
      <c r="C56" s="58">
        <v>77707</v>
      </c>
      <c r="D56" s="33"/>
      <c r="E56" s="4"/>
    </row>
    <row r="57" spans="1:5" x14ac:dyDescent="0.25">
      <c r="A57" s="3"/>
      <c r="B57" s="55" t="s">
        <v>24</v>
      </c>
      <c r="C57" s="58">
        <v>159350</v>
      </c>
      <c r="D57" s="33"/>
      <c r="E57" s="4"/>
    </row>
    <row r="58" spans="1:5" x14ac:dyDescent="0.25">
      <c r="A58" s="3"/>
      <c r="B58" s="55" t="s">
        <v>24</v>
      </c>
      <c r="C58" s="58">
        <v>11202285</v>
      </c>
      <c r="D58" s="33"/>
      <c r="E58" s="4"/>
    </row>
    <row r="59" spans="1:5" x14ac:dyDescent="0.25">
      <c r="A59" s="3"/>
      <c r="B59" s="55" t="s">
        <v>24</v>
      </c>
      <c r="C59" s="58">
        <v>1441509</v>
      </c>
      <c r="D59" s="33"/>
      <c r="E59" s="4"/>
    </row>
    <row r="60" spans="1:5" x14ac:dyDescent="0.25">
      <c r="A60" s="3"/>
      <c r="B60" s="55" t="s">
        <v>24</v>
      </c>
      <c r="C60" s="58">
        <v>354279</v>
      </c>
      <c r="D60" s="33"/>
      <c r="E60" s="4"/>
    </row>
    <row r="61" spans="1:5" ht="15.75" thickBot="1" x14ac:dyDescent="0.3">
      <c r="A61" s="3"/>
      <c r="B61" s="55" t="s">
        <v>24</v>
      </c>
      <c r="C61" s="58">
        <v>108190</v>
      </c>
      <c r="D61" s="33"/>
      <c r="E61" s="15"/>
    </row>
    <row r="62" spans="1:5" x14ac:dyDescent="0.25">
      <c r="A62" s="3" t="s">
        <v>21</v>
      </c>
      <c r="B62" s="33"/>
      <c r="C62" s="18"/>
      <c r="D62" s="33"/>
      <c r="E62" s="4"/>
    </row>
    <row r="63" spans="1:5" ht="15.75" thickBot="1" x14ac:dyDescent="0.3">
      <c r="A63" s="9">
        <f>+C63+E63</f>
        <v>90027321</v>
      </c>
      <c r="B63" s="36"/>
      <c r="C63" s="56">
        <f>SUM(C44:C62)</f>
        <v>79503701</v>
      </c>
      <c r="D63" s="36"/>
      <c r="E63" s="15">
        <f>SUM(E44:E62)</f>
        <v>10523620</v>
      </c>
    </row>
    <row r="64" spans="1:5" x14ac:dyDescent="0.25">
      <c r="A64" s="10"/>
      <c r="B64" s="30" t="s">
        <v>4</v>
      </c>
      <c r="C64" s="6">
        <v>2817275</v>
      </c>
      <c r="D64" s="42" t="s">
        <v>26</v>
      </c>
      <c r="E64" s="21">
        <v>1047600</v>
      </c>
    </row>
    <row r="65" spans="1:5" x14ac:dyDescent="0.25">
      <c r="A65" s="11" t="s">
        <v>25</v>
      </c>
      <c r="B65" s="31" t="s">
        <v>5</v>
      </c>
      <c r="C65" s="23">
        <f>5863463+20000</f>
        <v>5883463</v>
      </c>
      <c r="D65" s="37" t="s">
        <v>31</v>
      </c>
      <c r="E65" s="17">
        <v>5164633</v>
      </c>
    </row>
    <row r="66" spans="1:5" x14ac:dyDescent="0.25">
      <c r="A66" s="12">
        <v>92000000</v>
      </c>
      <c r="B66" s="31" t="s">
        <v>6</v>
      </c>
      <c r="C66" s="7">
        <v>17543044.839429997</v>
      </c>
      <c r="D66" s="37" t="s">
        <v>32</v>
      </c>
      <c r="E66" s="17">
        <v>3000000</v>
      </c>
    </row>
    <row r="67" spans="1:5" x14ac:dyDescent="0.25">
      <c r="A67" s="11"/>
      <c r="B67" s="31" t="s">
        <v>22</v>
      </c>
      <c r="C67" s="7">
        <v>1015000</v>
      </c>
      <c r="D67" s="37" t="s">
        <v>33</v>
      </c>
      <c r="E67" s="17">
        <v>10213513</v>
      </c>
    </row>
    <row r="68" spans="1:5" x14ac:dyDescent="0.25">
      <c r="A68" s="11"/>
      <c r="B68" s="31" t="s">
        <v>7</v>
      </c>
      <c r="C68" s="7">
        <v>7434026</v>
      </c>
      <c r="D68" s="37" t="s">
        <v>33</v>
      </c>
      <c r="E68" s="17">
        <v>333375</v>
      </c>
    </row>
    <row r="69" spans="1:5" x14ac:dyDescent="0.25">
      <c r="A69" s="11"/>
      <c r="B69" s="31" t="s">
        <v>8</v>
      </c>
      <c r="C69" s="7">
        <v>10419400</v>
      </c>
      <c r="D69" s="37" t="s">
        <v>34</v>
      </c>
      <c r="E69" s="17">
        <v>6508202</v>
      </c>
    </row>
    <row r="70" spans="1:5" x14ac:dyDescent="0.25">
      <c r="A70" s="11"/>
      <c r="B70" s="31" t="s">
        <v>9</v>
      </c>
      <c r="C70" s="17">
        <v>11934153</v>
      </c>
      <c r="D70" s="33"/>
      <c r="E70" s="4"/>
    </row>
    <row r="71" spans="1:5" x14ac:dyDescent="0.25">
      <c r="A71" s="11"/>
      <c r="B71" s="37" t="s">
        <v>27</v>
      </c>
      <c r="C71" s="17">
        <v>2519630</v>
      </c>
      <c r="D71" s="33"/>
      <c r="E71" s="4"/>
    </row>
    <row r="72" spans="1:5" x14ac:dyDescent="0.25">
      <c r="A72" s="11"/>
      <c r="B72" s="37" t="s">
        <v>27</v>
      </c>
      <c r="C72" s="17">
        <v>1484770</v>
      </c>
      <c r="D72" s="33"/>
      <c r="E72" s="4"/>
    </row>
    <row r="73" spans="1:5" x14ac:dyDescent="0.25">
      <c r="A73" s="11"/>
      <c r="B73" s="37" t="s">
        <v>28</v>
      </c>
      <c r="C73" s="17">
        <v>655822</v>
      </c>
      <c r="D73" s="33"/>
      <c r="E73" s="4"/>
    </row>
    <row r="74" spans="1:5" x14ac:dyDescent="0.25">
      <c r="A74" s="11"/>
      <c r="B74" s="37" t="s">
        <v>29</v>
      </c>
      <c r="C74" s="17">
        <v>342226</v>
      </c>
      <c r="D74" s="33"/>
      <c r="E74" s="4"/>
    </row>
    <row r="75" spans="1:5" x14ac:dyDescent="0.25">
      <c r="A75" s="11"/>
      <c r="B75" s="37" t="s">
        <v>30</v>
      </c>
      <c r="C75" s="17">
        <v>299328</v>
      </c>
      <c r="D75" s="33"/>
      <c r="E75" s="4"/>
    </row>
    <row r="76" spans="1:5" x14ac:dyDescent="0.25">
      <c r="A76" s="11"/>
      <c r="B76" s="37" t="s">
        <v>30</v>
      </c>
      <c r="C76" s="17">
        <v>499800</v>
      </c>
      <c r="D76" s="33"/>
      <c r="E76" s="4"/>
    </row>
    <row r="77" spans="1:5" x14ac:dyDescent="0.25">
      <c r="A77" s="11"/>
      <c r="B77" s="37" t="s">
        <v>30</v>
      </c>
      <c r="C77" s="17">
        <v>499832</v>
      </c>
      <c r="D77" s="33"/>
      <c r="E77" s="4"/>
    </row>
    <row r="78" spans="1:5" x14ac:dyDescent="0.25">
      <c r="A78" s="11"/>
      <c r="B78" s="37" t="s">
        <v>35</v>
      </c>
      <c r="C78" s="17">
        <v>83112</v>
      </c>
      <c r="D78" s="33"/>
      <c r="E78" s="4"/>
    </row>
    <row r="79" spans="1:5" x14ac:dyDescent="0.25">
      <c r="A79" s="11"/>
      <c r="B79" s="37" t="s">
        <v>36</v>
      </c>
      <c r="C79" s="17">
        <v>58522</v>
      </c>
      <c r="D79" s="33"/>
      <c r="E79" s="4"/>
    </row>
    <row r="80" spans="1:5" x14ac:dyDescent="0.25">
      <c r="A80" s="11"/>
      <c r="B80" s="37" t="s">
        <v>37</v>
      </c>
      <c r="C80" s="17">
        <v>229887</v>
      </c>
      <c r="D80" s="33"/>
      <c r="E80" s="4"/>
    </row>
    <row r="81" spans="1:5" x14ac:dyDescent="0.25">
      <c r="A81" s="11"/>
      <c r="B81" s="37" t="s">
        <v>38</v>
      </c>
      <c r="C81" s="17">
        <v>27044</v>
      </c>
      <c r="D81" s="33"/>
      <c r="E81" s="4"/>
    </row>
    <row r="82" spans="1:5" x14ac:dyDescent="0.25">
      <c r="A82" s="11"/>
      <c r="B82" s="37" t="s">
        <v>39</v>
      </c>
      <c r="C82" s="17">
        <v>255228</v>
      </c>
      <c r="D82" s="33"/>
      <c r="E82" s="4"/>
    </row>
    <row r="83" spans="1:5" x14ac:dyDescent="0.25">
      <c r="A83" s="11"/>
      <c r="B83" s="37" t="s">
        <v>40</v>
      </c>
      <c r="C83" s="17">
        <v>302110</v>
      </c>
      <c r="D83" s="33"/>
      <c r="E83" s="4"/>
    </row>
    <row r="84" spans="1:5" x14ac:dyDescent="0.25">
      <c r="A84" s="11"/>
      <c r="B84" s="37" t="s">
        <v>41</v>
      </c>
      <c r="C84" s="17">
        <v>464627</v>
      </c>
      <c r="D84" s="33"/>
      <c r="E84" s="4"/>
    </row>
    <row r="85" spans="1:5" x14ac:dyDescent="0.25">
      <c r="A85" s="11"/>
      <c r="B85" s="37" t="s">
        <v>42</v>
      </c>
      <c r="C85" s="17">
        <v>402657</v>
      </c>
      <c r="D85" s="33"/>
      <c r="E85" s="4"/>
    </row>
    <row r="86" spans="1:5" x14ac:dyDescent="0.25">
      <c r="A86" s="11"/>
      <c r="B86" s="37" t="s">
        <v>38</v>
      </c>
      <c r="C86" s="17">
        <v>48024</v>
      </c>
      <c r="D86" s="33"/>
      <c r="E86" s="4"/>
    </row>
    <row r="87" spans="1:5" x14ac:dyDescent="0.25">
      <c r="A87" s="11"/>
      <c r="B87" s="37" t="s">
        <v>24</v>
      </c>
      <c r="C87" s="17">
        <v>406088</v>
      </c>
      <c r="D87" s="33"/>
      <c r="E87" s="4"/>
    </row>
    <row r="88" spans="1:5" ht="15.75" thickBot="1" x14ac:dyDescent="0.3">
      <c r="A88" s="11"/>
      <c r="B88" s="37" t="s">
        <v>24</v>
      </c>
      <c r="C88" s="20">
        <v>127665</v>
      </c>
      <c r="D88" s="33"/>
      <c r="E88" s="15"/>
    </row>
    <row r="89" spans="1:5" x14ac:dyDescent="0.25">
      <c r="A89" s="11" t="s">
        <v>21</v>
      </c>
      <c r="B89" s="33"/>
      <c r="C89" s="17"/>
      <c r="D89" s="33"/>
      <c r="E89" s="4"/>
    </row>
    <row r="90" spans="1:5" ht="15.75" thickBot="1" x14ac:dyDescent="0.3">
      <c r="A90" s="13">
        <f>+C90+E90</f>
        <v>92020056.839430004</v>
      </c>
      <c r="B90" s="33"/>
      <c r="C90" s="17">
        <f>SUM(C64:C89)</f>
        <v>65752733.839429997</v>
      </c>
      <c r="D90" s="33"/>
      <c r="E90" s="4">
        <f>SUM(E64:E89)</f>
        <v>26267323</v>
      </c>
    </row>
    <row r="91" spans="1:5" x14ac:dyDescent="0.25">
      <c r="A91" s="2"/>
      <c r="B91" s="48" t="s">
        <v>4</v>
      </c>
      <c r="C91" s="65">
        <v>2401228</v>
      </c>
      <c r="D91" s="43" t="s">
        <v>44</v>
      </c>
      <c r="E91" s="25">
        <v>495999</v>
      </c>
    </row>
    <row r="92" spans="1:5" x14ac:dyDescent="0.25">
      <c r="A92" s="3" t="s">
        <v>51</v>
      </c>
      <c r="B92" s="53" t="s">
        <v>5</v>
      </c>
      <c r="C92" s="66">
        <v>5996891</v>
      </c>
      <c r="D92" s="63" t="s">
        <v>45</v>
      </c>
      <c r="E92" s="7">
        <v>1489308</v>
      </c>
    </row>
    <row r="93" spans="1:5" x14ac:dyDescent="0.25">
      <c r="A93" s="8">
        <v>84700000</v>
      </c>
      <c r="B93" s="53" t="s">
        <v>6</v>
      </c>
      <c r="C93" s="67">
        <v>18146010</v>
      </c>
      <c r="D93" s="64" t="s">
        <v>33</v>
      </c>
      <c r="E93" s="17">
        <v>1000000</v>
      </c>
    </row>
    <row r="94" spans="1:5" x14ac:dyDescent="0.25">
      <c r="A94" s="3"/>
      <c r="B94" s="53" t="s">
        <v>43</v>
      </c>
      <c r="C94" s="67">
        <v>610000</v>
      </c>
      <c r="D94" s="64"/>
      <c r="E94" s="4"/>
    </row>
    <row r="95" spans="1:5" x14ac:dyDescent="0.25">
      <c r="A95" s="3"/>
      <c r="B95" s="53" t="s">
        <v>7</v>
      </c>
      <c r="C95" s="67">
        <v>10498626</v>
      </c>
      <c r="D95" s="41"/>
      <c r="E95" s="4"/>
    </row>
    <row r="96" spans="1:5" x14ac:dyDescent="0.25">
      <c r="A96" s="3"/>
      <c r="B96" s="53" t="s">
        <v>8</v>
      </c>
      <c r="C96" s="67">
        <v>15381650</v>
      </c>
      <c r="D96" s="41"/>
      <c r="E96" s="4"/>
    </row>
    <row r="97" spans="1:5" x14ac:dyDescent="0.25">
      <c r="A97" s="3"/>
      <c r="B97" s="53" t="s">
        <v>9</v>
      </c>
      <c r="C97" s="68">
        <v>11934153</v>
      </c>
      <c r="D97" s="41"/>
      <c r="E97" s="4"/>
    </row>
    <row r="98" spans="1:5" x14ac:dyDescent="0.25">
      <c r="A98" s="3"/>
      <c r="B98" s="53" t="s">
        <v>23</v>
      </c>
      <c r="C98" s="68">
        <v>6880000</v>
      </c>
      <c r="D98" s="41"/>
      <c r="E98" s="4"/>
    </row>
    <row r="99" spans="1:5" x14ac:dyDescent="0.25">
      <c r="A99" s="3"/>
      <c r="B99" s="53" t="s">
        <v>46</v>
      </c>
      <c r="C99" s="68">
        <v>113050</v>
      </c>
      <c r="D99" s="41"/>
      <c r="E99" s="4"/>
    </row>
    <row r="100" spans="1:5" x14ac:dyDescent="0.25">
      <c r="A100" s="3"/>
      <c r="B100" s="60" t="s">
        <v>30</v>
      </c>
      <c r="C100" s="69">
        <v>500159</v>
      </c>
      <c r="D100" s="41"/>
      <c r="E100" s="4"/>
    </row>
    <row r="101" spans="1:5" x14ac:dyDescent="0.25">
      <c r="A101" s="3"/>
      <c r="B101" s="60" t="s">
        <v>30</v>
      </c>
      <c r="C101" s="61">
        <v>199905</v>
      </c>
      <c r="D101" s="41"/>
      <c r="E101" s="4"/>
    </row>
    <row r="102" spans="1:5" x14ac:dyDescent="0.25">
      <c r="A102" s="3"/>
      <c r="B102" s="60" t="s">
        <v>30</v>
      </c>
      <c r="C102" s="61">
        <v>499362</v>
      </c>
      <c r="D102" s="41"/>
      <c r="E102" s="4"/>
    </row>
    <row r="103" spans="1:5" x14ac:dyDescent="0.25">
      <c r="A103" s="3"/>
      <c r="B103" s="60" t="s">
        <v>30</v>
      </c>
      <c r="C103" s="61">
        <v>499513</v>
      </c>
      <c r="D103" s="41"/>
      <c r="E103" s="4"/>
    </row>
    <row r="104" spans="1:5" x14ac:dyDescent="0.25">
      <c r="A104" s="3"/>
      <c r="B104" s="60" t="s">
        <v>30</v>
      </c>
      <c r="C104" s="61">
        <v>499513</v>
      </c>
      <c r="D104" s="41"/>
      <c r="E104" s="4"/>
    </row>
    <row r="105" spans="1:5" x14ac:dyDescent="0.25">
      <c r="A105" s="3"/>
      <c r="B105" s="60" t="s">
        <v>30</v>
      </c>
      <c r="C105" s="61">
        <v>499400</v>
      </c>
      <c r="D105" s="41"/>
      <c r="E105" s="4"/>
    </row>
    <row r="106" spans="1:5" x14ac:dyDescent="0.25">
      <c r="A106" s="3"/>
      <c r="B106" s="60" t="s">
        <v>79</v>
      </c>
      <c r="C106" s="61">
        <v>40895</v>
      </c>
      <c r="D106" s="41"/>
      <c r="E106" s="4"/>
    </row>
    <row r="107" spans="1:5" x14ac:dyDescent="0.25">
      <c r="A107" s="3"/>
      <c r="B107" s="60" t="s">
        <v>79</v>
      </c>
      <c r="C107" s="61">
        <v>58548</v>
      </c>
      <c r="D107" s="41"/>
      <c r="E107" s="4"/>
    </row>
    <row r="108" spans="1:5" x14ac:dyDescent="0.25">
      <c r="A108" s="3"/>
      <c r="B108" s="60" t="s">
        <v>79</v>
      </c>
      <c r="C108" s="61">
        <v>386229</v>
      </c>
      <c r="D108" s="41"/>
      <c r="E108" s="4"/>
    </row>
    <row r="109" spans="1:5" x14ac:dyDescent="0.25">
      <c r="A109" s="3"/>
      <c r="B109" s="60" t="s">
        <v>79</v>
      </c>
      <c r="C109" s="61">
        <v>145505</v>
      </c>
      <c r="D109" s="41"/>
      <c r="E109" s="4"/>
    </row>
    <row r="110" spans="1:5" x14ac:dyDescent="0.25">
      <c r="A110" s="3"/>
      <c r="B110" s="60" t="s">
        <v>79</v>
      </c>
      <c r="C110" s="61">
        <v>531512</v>
      </c>
      <c r="D110" s="41"/>
      <c r="E110" s="4"/>
    </row>
    <row r="111" spans="1:5" x14ac:dyDescent="0.25">
      <c r="A111" s="3"/>
      <c r="B111" s="60" t="s">
        <v>79</v>
      </c>
      <c r="C111" s="61">
        <v>422363</v>
      </c>
      <c r="D111" s="41"/>
      <c r="E111" s="4"/>
    </row>
    <row r="112" spans="1:5" ht="15.75" thickBot="1" x14ac:dyDescent="0.3">
      <c r="A112" s="3"/>
      <c r="B112" s="60" t="s">
        <v>79</v>
      </c>
      <c r="C112" s="61">
        <v>78063</v>
      </c>
      <c r="D112" s="41"/>
      <c r="E112" s="15"/>
    </row>
    <row r="113" spans="1:6" x14ac:dyDescent="0.25">
      <c r="A113" s="3" t="s">
        <v>21</v>
      </c>
      <c r="B113" s="60" t="s">
        <v>24</v>
      </c>
      <c r="C113" s="61">
        <v>5443854</v>
      </c>
      <c r="D113" s="41"/>
      <c r="E113" s="4"/>
    </row>
    <row r="114" spans="1:6" x14ac:dyDescent="0.25">
      <c r="A114" s="3"/>
      <c r="B114" s="60" t="s">
        <v>24</v>
      </c>
      <c r="C114" s="61">
        <v>89740</v>
      </c>
      <c r="D114" s="41"/>
      <c r="E114" s="4"/>
    </row>
    <row r="115" spans="1:6" s="62" customFormat="1" x14ac:dyDescent="0.25">
      <c r="A115" s="3"/>
      <c r="B115" s="60"/>
      <c r="C115" s="61"/>
      <c r="D115" s="33"/>
      <c r="E115" s="4"/>
    </row>
    <row r="116" spans="1:6" s="62" customFormat="1" x14ac:dyDescent="0.25">
      <c r="A116" s="3"/>
      <c r="B116" s="60"/>
      <c r="C116" s="61"/>
      <c r="D116" s="33"/>
      <c r="E116" s="4"/>
    </row>
    <row r="117" spans="1:6" s="62" customFormat="1" ht="15.75" thickBot="1" x14ac:dyDescent="0.3">
      <c r="A117" s="9">
        <v>84841476</v>
      </c>
      <c r="B117" s="29"/>
      <c r="C117" s="16">
        <f>SUM(C91:C116)</f>
        <v>81856169</v>
      </c>
      <c r="D117" s="33"/>
      <c r="E117" s="4">
        <f>SUM(E91:E116)</f>
        <v>2985307</v>
      </c>
      <c r="F117" s="28"/>
    </row>
    <row r="118" spans="1:6" s="62" customFormat="1" x14ac:dyDescent="0.25">
      <c r="A118" s="2"/>
      <c r="B118" s="47" t="s">
        <v>4</v>
      </c>
      <c r="C118" s="70">
        <v>3001679</v>
      </c>
      <c r="D118" s="44" t="s">
        <v>53</v>
      </c>
      <c r="E118" s="73">
        <v>1666667</v>
      </c>
    </row>
    <row r="119" spans="1:6" x14ac:dyDescent="0.25">
      <c r="A119" s="3" t="s">
        <v>52</v>
      </c>
      <c r="B119" s="47" t="s">
        <v>5</v>
      </c>
      <c r="C119" s="70">
        <v>5902311</v>
      </c>
      <c r="D119" s="31" t="s">
        <v>47</v>
      </c>
      <c r="E119" s="71">
        <v>3000000</v>
      </c>
    </row>
    <row r="120" spans="1:6" x14ac:dyDescent="0.25">
      <c r="A120" s="8">
        <v>103229830</v>
      </c>
      <c r="B120" s="47" t="s">
        <v>6</v>
      </c>
      <c r="C120" s="72">
        <v>18456564</v>
      </c>
      <c r="D120" s="31" t="s">
        <v>47</v>
      </c>
      <c r="E120" s="71">
        <v>3000000</v>
      </c>
    </row>
    <row r="121" spans="1:6" x14ac:dyDescent="0.25">
      <c r="A121" s="3"/>
      <c r="B121" s="47" t="s">
        <v>7</v>
      </c>
      <c r="C121" s="72">
        <v>11804485</v>
      </c>
      <c r="D121" s="31" t="s">
        <v>48</v>
      </c>
      <c r="E121" s="71">
        <v>13784960</v>
      </c>
    </row>
    <row r="122" spans="1:6" x14ac:dyDescent="0.25">
      <c r="A122" s="3"/>
      <c r="B122" s="47" t="s">
        <v>8</v>
      </c>
      <c r="C122" s="72">
        <v>14188100</v>
      </c>
      <c r="D122" s="37" t="s">
        <v>33</v>
      </c>
      <c r="E122" s="71">
        <v>1000000</v>
      </c>
    </row>
    <row r="123" spans="1:6" x14ac:dyDescent="0.25">
      <c r="A123" s="3"/>
      <c r="B123" s="31" t="s">
        <v>9</v>
      </c>
      <c r="C123" s="24">
        <v>12588653</v>
      </c>
      <c r="D123" s="37" t="s">
        <v>33</v>
      </c>
      <c r="E123" s="71">
        <v>5871903</v>
      </c>
    </row>
    <row r="124" spans="1:6" x14ac:dyDescent="0.25">
      <c r="A124" s="3"/>
      <c r="B124" s="31" t="s">
        <v>23</v>
      </c>
      <c r="C124" s="17">
        <v>6880000</v>
      </c>
      <c r="D124" s="37" t="s">
        <v>50</v>
      </c>
      <c r="E124" s="71">
        <v>1531670</v>
      </c>
    </row>
    <row r="125" spans="1:6" x14ac:dyDescent="0.25">
      <c r="A125" s="3"/>
      <c r="B125" s="31" t="s">
        <v>30</v>
      </c>
      <c r="C125" s="17">
        <v>1168497</v>
      </c>
      <c r="D125" s="45"/>
      <c r="E125" s="4"/>
    </row>
    <row r="126" spans="1:6" x14ac:dyDescent="0.25">
      <c r="A126" s="3"/>
      <c r="B126" s="37" t="s">
        <v>24</v>
      </c>
      <c r="C126" s="17">
        <v>15850</v>
      </c>
      <c r="D126" s="33"/>
      <c r="E126" s="4"/>
    </row>
    <row r="127" spans="1:6" x14ac:dyDescent="0.25">
      <c r="A127" s="3"/>
      <c r="B127" s="37" t="s">
        <v>24</v>
      </c>
      <c r="C127" s="17">
        <v>261460</v>
      </c>
      <c r="D127" s="33"/>
      <c r="E127" s="4"/>
    </row>
    <row r="128" spans="1:6" x14ac:dyDescent="0.25">
      <c r="A128" s="3"/>
      <c r="B128" s="37" t="s">
        <v>49</v>
      </c>
      <c r="C128" s="17">
        <v>439503</v>
      </c>
      <c r="D128" s="33"/>
      <c r="E128" s="4"/>
    </row>
    <row r="129" spans="1:7" ht="15.75" thickBot="1" x14ac:dyDescent="0.3">
      <c r="A129" s="3"/>
      <c r="B129" s="37" t="s">
        <v>49</v>
      </c>
      <c r="C129" s="20">
        <v>512026</v>
      </c>
      <c r="D129" s="33"/>
      <c r="E129" s="15"/>
    </row>
    <row r="130" spans="1:7" x14ac:dyDescent="0.25">
      <c r="A130" s="3" t="s">
        <v>21</v>
      </c>
      <c r="B130" s="33"/>
      <c r="C130" s="17"/>
      <c r="D130" s="33"/>
      <c r="E130" s="4"/>
    </row>
    <row r="131" spans="1:7" ht="15.75" thickBot="1" x14ac:dyDescent="0.3">
      <c r="A131" s="9">
        <f>+C131+E131</f>
        <v>105074328</v>
      </c>
      <c r="B131" s="36"/>
      <c r="C131" s="20">
        <f>SUM(C118:C130)</f>
        <v>75219128</v>
      </c>
      <c r="D131" s="36"/>
      <c r="E131" s="15">
        <f>SUM(E118:E130)</f>
        <v>29855200</v>
      </c>
      <c r="F131" s="28"/>
    </row>
    <row r="132" spans="1:7" x14ac:dyDescent="0.25">
      <c r="A132" s="10"/>
      <c r="B132" s="95" t="s">
        <v>4</v>
      </c>
      <c r="C132" s="102">
        <v>3499627</v>
      </c>
      <c r="D132" s="44" t="s">
        <v>53</v>
      </c>
      <c r="E132" s="5">
        <v>1666667</v>
      </c>
    </row>
    <row r="133" spans="1:7" x14ac:dyDescent="0.25">
      <c r="A133" s="11" t="s">
        <v>56</v>
      </c>
      <c r="B133" s="90" t="s">
        <v>5</v>
      </c>
      <c r="C133" s="103">
        <v>5704987</v>
      </c>
      <c r="D133" s="34" t="s">
        <v>47</v>
      </c>
      <c r="E133" s="17">
        <v>3000000</v>
      </c>
    </row>
    <row r="134" spans="1:7" x14ac:dyDescent="0.25">
      <c r="A134" s="12">
        <v>92000000</v>
      </c>
      <c r="B134" s="90" t="s">
        <v>6</v>
      </c>
      <c r="C134" s="104">
        <v>18661479</v>
      </c>
      <c r="D134" s="35" t="s">
        <v>33</v>
      </c>
      <c r="E134" s="17">
        <v>1000000</v>
      </c>
    </row>
    <row r="135" spans="1:7" x14ac:dyDescent="0.25">
      <c r="A135" s="11"/>
      <c r="B135" s="90" t="s">
        <v>54</v>
      </c>
      <c r="C135" s="104">
        <v>750000</v>
      </c>
      <c r="D135" s="33"/>
      <c r="E135" s="4"/>
    </row>
    <row r="136" spans="1:7" x14ac:dyDescent="0.25">
      <c r="A136" s="11"/>
      <c r="B136" s="90" t="s">
        <v>7</v>
      </c>
      <c r="C136" s="120">
        <v>13207343</v>
      </c>
      <c r="D136" s="33"/>
      <c r="E136" s="4"/>
    </row>
    <row r="137" spans="1:7" x14ac:dyDescent="0.25">
      <c r="A137" s="11"/>
      <c r="B137" s="105" t="s">
        <v>8</v>
      </c>
      <c r="C137" s="121">
        <v>14189050</v>
      </c>
      <c r="D137" s="33"/>
      <c r="E137" s="4"/>
    </row>
    <row r="138" spans="1:7" x14ac:dyDescent="0.25">
      <c r="A138" s="11"/>
      <c r="B138" s="106" t="s">
        <v>9</v>
      </c>
      <c r="C138" s="122">
        <v>12588653</v>
      </c>
      <c r="D138" s="33"/>
      <c r="E138" s="4"/>
      <c r="G138" s="74"/>
    </row>
    <row r="139" spans="1:7" x14ac:dyDescent="0.25">
      <c r="A139" s="11"/>
      <c r="B139" s="106" t="s">
        <v>23</v>
      </c>
      <c r="C139" s="122">
        <v>6880000</v>
      </c>
      <c r="D139" s="33"/>
      <c r="E139" s="4"/>
    </row>
    <row r="140" spans="1:7" x14ac:dyDescent="0.25">
      <c r="A140" s="11"/>
      <c r="B140" s="108" t="s">
        <v>49</v>
      </c>
      <c r="C140" s="122">
        <v>160436</v>
      </c>
      <c r="D140" s="33"/>
      <c r="E140" s="4"/>
    </row>
    <row r="141" spans="1:7" x14ac:dyDescent="0.25">
      <c r="A141" s="11"/>
      <c r="B141" s="108" t="s">
        <v>49</v>
      </c>
      <c r="C141" s="107">
        <v>238012</v>
      </c>
      <c r="D141" s="33"/>
      <c r="E141" s="4"/>
    </row>
    <row r="142" spans="1:7" x14ac:dyDescent="0.25">
      <c r="A142" s="11"/>
      <c r="B142" s="108" t="s">
        <v>49</v>
      </c>
      <c r="C142" s="107">
        <v>145507</v>
      </c>
      <c r="D142" s="33"/>
      <c r="E142" s="4"/>
    </row>
    <row r="143" spans="1:7" x14ac:dyDescent="0.25">
      <c r="A143" s="11"/>
      <c r="B143" s="108" t="s">
        <v>49</v>
      </c>
      <c r="C143" s="107">
        <v>1608</v>
      </c>
      <c r="D143" s="33"/>
      <c r="E143" s="4"/>
    </row>
    <row r="144" spans="1:7" x14ac:dyDescent="0.25">
      <c r="A144" s="11"/>
      <c r="B144" s="108" t="s">
        <v>49</v>
      </c>
      <c r="C144" s="107">
        <v>432859</v>
      </c>
      <c r="D144" s="33"/>
      <c r="E144" s="4"/>
    </row>
    <row r="145" spans="1:6" x14ac:dyDescent="0.25">
      <c r="A145" s="11"/>
      <c r="B145" s="108" t="s">
        <v>49</v>
      </c>
      <c r="C145" s="107">
        <v>38500</v>
      </c>
      <c r="D145" s="33"/>
      <c r="E145" s="4"/>
    </row>
    <row r="146" spans="1:6" x14ac:dyDescent="0.25">
      <c r="A146" s="11"/>
      <c r="B146" s="37" t="s">
        <v>55</v>
      </c>
      <c r="C146" s="109">
        <v>953100</v>
      </c>
      <c r="D146" s="33"/>
      <c r="E146" s="4"/>
    </row>
    <row r="147" spans="1:6" x14ac:dyDescent="0.25">
      <c r="A147" s="11"/>
      <c r="B147" s="37" t="s">
        <v>55</v>
      </c>
      <c r="C147" s="110">
        <v>790716</v>
      </c>
      <c r="D147" s="33"/>
      <c r="E147" s="4"/>
    </row>
    <row r="148" spans="1:6" x14ac:dyDescent="0.25">
      <c r="A148" s="11"/>
      <c r="B148" s="108" t="s">
        <v>55</v>
      </c>
      <c r="C148" s="79">
        <v>1196251</v>
      </c>
      <c r="D148" s="33"/>
      <c r="E148" s="4"/>
    </row>
    <row r="149" spans="1:6" x14ac:dyDescent="0.25">
      <c r="A149" s="11"/>
      <c r="B149" s="37" t="s">
        <v>55</v>
      </c>
      <c r="C149" s="111">
        <v>1187543</v>
      </c>
      <c r="D149" s="33"/>
      <c r="E149" s="4"/>
    </row>
    <row r="150" spans="1:6" x14ac:dyDescent="0.25">
      <c r="A150" s="11"/>
      <c r="B150" s="37" t="s">
        <v>55</v>
      </c>
      <c r="C150" s="78">
        <v>809795</v>
      </c>
      <c r="D150" s="33"/>
      <c r="E150" s="4"/>
    </row>
    <row r="151" spans="1:6" x14ac:dyDescent="0.25">
      <c r="A151" s="11"/>
      <c r="B151" s="112" t="s">
        <v>55</v>
      </c>
      <c r="C151" s="107">
        <v>1193255</v>
      </c>
      <c r="D151" s="33"/>
      <c r="E151" s="4"/>
    </row>
    <row r="152" spans="1:6" x14ac:dyDescent="0.25">
      <c r="A152" s="11"/>
      <c r="B152" s="113" t="s">
        <v>55</v>
      </c>
      <c r="C152" s="107">
        <v>1193255</v>
      </c>
      <c r="D152" s="33"/>
      <c r="E152" s="4"/>
    </row>
    <row r="153" spans="1:6" x14ac:dyDescent="0.25">
      <c r="A153" s="11"/>
      <c r="B153" s="112" t="s">
        <v>80</v>
      </c>
      <c r="C153" s="107">
        <v>888913</v>
      </c>
      <c r="D153" s="33"/>
      <c r="E153" s="4"/>
    </row>
    <row r="154" spans="1:6" x14ac:dyDescent="0.25">
      <c r="A154" s="11"/>
      <c r="B154" s="99" t="s">
        <v>80</v>
      </c>
      <c r="C154" s="107">
        <v>228144</v>
      </c>
      <c r="D154" s="33"/>
      <c r="E154" s="4"/>
    </row>
    <row r="155" spans="1:6" x14ac:dyDescent="0.25">
      <c r="A155" s="11"/>
      <c r="B155" s="99" t="s">
        <v>80</v>
      </c>
      <c r="C155" s="107">
        <v>810774</v>
      </c>
      <c r="D155" s="33"/>
      <c r="E155" s="4"/>
    </row>
    <row r="156" spans="1:6" x14ac:dyDescent="0.25">
      <c r="A156" s="11"/>
      <c r="B156" s="99" t="s">
        <v>49</v>
      </c>
      <c r="C156" s="107">
        <v>361720</v>
      </c>
      <c r="D156" s="33"/>
      <c r="E156" s="4"/>
    </row>
    <row r="157" spans="1:6" ht="15.75" thickBot="1" x14ac:dyDescent="0.3">
      <c r="A157" s="11"/>
      <c r="B157" s="99" t="s">
        <v>49</v>
      </c>
      <c r="C157" s="107">
        <v>232301</v>
      </c>
      <c r="D157" s="33"/>
      <c r="E157" s="15"/>
    </row>
    <row r="158" spans="1:6" s="75" customFormat="1" x14ac:dyDescent="0.25">
      <c r="A158" s="11" t="s">
        <v>21</v>
      </c>
      <c r="B158" s="33"/>
      <c r="C158" s="77"/>
      <c r="D158" s="33"/>
      <c r="E158" s="4"/>
    </row>
    <row r="159" spans="1:6" ht="15.75" thickBot="1" x14ac:dyDescent="0.3">
      <c r="A159" s="13">
        <f>+C159+E159</f>
        <v>92010495</v>
      </c>
      <c r="B159" s="36"/>
      <c r="C159" s="20">
        <f>SUM(C132:C158)</f>
        <v>86343828</v>
      </c>
      <c r="D159" s="33"/>
      <c r="E159" s="4">
        <f>SUM(E132:E158)</f>
        <v>5666667</v>
      </c>
    </row>
    <row r="160" spans="1:6" x14ac:dyDescent="0.25">
      <c r="A160" s="2"/>
      <c r="B160" s="94" t="s">
        <v>4</v>
      </c>
      <c r="C160" s="101">
        <v>3704478</v>
      </c>
      <c r="D160" s="44" t="s">
        <v>53</v>
      </c>
      <c r="E160" s="5">
        <v>1666667</v>
      </c>
      <c r="F160" s="28"/>
    </row>
    <row r="161" spans="1:5" x14ac:dyDescent="0.25">
      <c r="A161" s="3" t="s">
        <v>57</v>
      </c>
      <c r="B161" s="47" t="s">
        <v>5</v>
      </c>
      <c r="C161" s="80">
        <v>6645501</v>
      </c>
      <c r="D161" s="31" t="s">
        <v>23</v>
      </c>
      <c r="E161" s="17">
        <v>1825000</v>
      </c>
    </row>
    <row r="162" spans="1:5" x14ac:dyDescent="0.25">
      <c r="A162" s="8">
        <v>115517400</v>
      </c>
      <c r="B162" s="47" t="s">
        <v>6</v>
      </c>
      <c r="C162" s="81">
        <v>21953785</v>
      </c>
      <c r="D162" s="31" t="s">
        <v>47</v>
      </c>
      <c r="E162" s="17">
        <v>3000000</v>
      </c>
    </row>
    <row r="163" spans="1:5" x14ac:dyDescent="0.25">
      <c r="A163" s="3"/>
      <c r="B163" s="47" t="s">
        <v>59</v>
      </c>
      <c r="C163" s="81">
        <v>650000</v>
      </c>
      <c r="D163" s="37" t="s">
        <v>33</v>
      </c>
      <c r="E163" s="17">
        <v>4378689</v>
      </c>
    </row>
    <row r="164" spans="1:5" x14ac:dyDescent="0.25">
      <c r="A164" s="3"/>
      <c r="B164" s="53" t="s">
        <v>60</v>
      </c>
      <c r="C164" s="82">
        <v>348000</v>
      </c>
      <c r="D164" s="33" t="s">
        <v>72</v>
      </c>
      <c r="E164" s="17">
        <v>12955662</v>
      </c>
    </row>
    <row r="165" spans="1:5" x14ac:dyDescent="0.25">
      <c r="A165" s="3"/>
      <c r="B165" s="47" t="s">
        <v>81</v>
      </c>
      <c r="C165" s="81">
        <v>960000</v>
      </c>
      <c r="D165" s="33"/>
      <c r="E165" s="4"/>
    </row>
    <row r="166" spans="1:5" x14ac:dyDescent="0.25">
      <c r="A166" s="3"/>
      <c r="B166" s="47" t="s">
        <v>82</v>
      </c>
      <c r="C166" s="81">
        <v>390000</v>
      </c>
      <c r="D166" s="33"/>
      <c r="E166" s="4"/>
    </row>
    <row r="167" spans="1:5" x14ac:dyDescent="0.25">
      <c r="A167" s="3"/>
      <c r="B167" s="47" t="s">
        <v>7</v>
      </c>
      <c r="C167" s="81">
        <v>9264000</v>
      </c>
      <c r="D167" s="33"/>
      <c r="E167" s="4"/>
    </row>
    <row r="168" spans="1:5" s="76" customFormat="1" x14ac:dyDescent="0.25">
      <c r="A168" s="3"/>
      <c r="B168" s="47" t="s">
        <v>8</v>
      </c>
      <c r="C168" s="81">
        <v>13891850</v>
      </c>
      <c r="D168" s="33"/>
      <c r="E168" s="4"/>
    </row>
    <row r="169" spans="1:5" x14ac:dyDescent="0.25">
      <c r="A169" s="3"/>
      <c r="B169" s="47" t="s">
        <v>61</v>
      </c>
      <c r="C169" s="81">
        <v>19876565</v>
      </c>
      <c r="D169" s="33"/>
      <c r="E169" s="4"/>
    </row>
    <row r="170" spans="1:5" x14ac:dyDescent="0.25">
      <c r="A170" s="3"/>
      <c r="B170" s="47" t="s">
        <v>23</v>
      </c>
      <c r="C170" s="81">
        <v>6880000</v>
      </c>
      <c r="D170" s="33"/>
      <c r="E170" s="4"/>
    </row>
    <row r="171" spans="1:5" x14ac:dyDescent="0.25">
      <c r="A171" s="3"/>
      <c r="B171" s="47" t="s">
        <v>62</v>
      </c>
      <c r="C171" s="83">
        <v>1201664</v>
      </c>
      <c r="D171" s="33"/>
      <c r="E171" s="4"/>
    </row>
    <row r="172" spans="1:5" x14ac:dyDescent="0.25">
      <c r="A172" s="3"/>
      <c r="B172" s="47" t="s">
        <v>62</v>
      </c>
      <c r="C172" s="83">
        <v>1236913</v>
      </c>
      <c r="D172" s="33"/>
      <c r="E172" s="4"/>
    </row>
    <row r="173" spans="1:5" x14ac:dyDescent="0.25">
      <c r="A173" s="3"/>
      <c r="B173" s="47" t="s">
        <v>62</v>
      </c>
      <c r="C173" s="83">
        <v>914891</v>
      </c>
      <c r="D173" s="33"/>
      <c r="E173" s="4"/>
    </row>
    <row r="174" spans="1:5" x14ac:dyDescent="0.25">
      <c r="A174" s="3"/>
      <c r="B174" s="47" t="s">
        <v>62</v>
      </c>
      <c r="C174" s="83">
        <v>848831</v>
      </c>
      <c r="D174" s="33"/>
      <c r="E174" s="4"/>
    </row>
    <row r="175" spans="1:5" x14ac:dyDescent="0.25">
      <c r="A175" s="3"/>
      <c r="B175" s="47" t="s">
        <v>62</v>
      </c>
      <c r="C175" s="83">
        <v>951238</v>
      </c>
      <c r="D175" s="33"/>
      <c r="E175" s="4"/>
    </row>
    <row r="176" spans="1:5" s="76" customFormat="1" x14ac:dyDescent="0.25">
      <c r="A176" s="3"/>
      <c r="B176" s="47" t="s">
        <v>62</v>
      </c>
      <c r="C176" s="83">
        <v>1132312</v>
      </c>
      <c r="D176" s="33"/>
      <c r="E176" s="4"/>
    </row>
    <row r="177" spans="1:7" s="76" customFormat="1" x14ac:dyDescent="0.25">
      <c r="A177" s="3"/>
      <c r="B177" s="47" t="s">
        <v>62</v>
      </c>
      <c r="C177" s="83">
        <v>1217102</v>
      </c>
      <c r="D177" s="33"/>
      <c r="E177" s="4"/>
    </row>
    <row r="178" spans="1:7" s="76" customFormat="1" x14ac:dyDescent="0.25">
      <c r="A178" s="3"/>
      <c r="B178" s="47" t="s">
        <v>49</v>
      </c>
      <c r="C178" s="83">
        <f>695492-1509-107</f>
        <v>693876</v>
      </c>
      <c r="D178" s="33"/>
      <c r="E178" s="4"/>
    </row>
    <row r="179" spans="1:7" s="76" customFormat="1" x14ac:dyDescent="0.25">
      <c r="A179" s="3"/>
      <c r="B179" s="55" t="s">
        <v>49</v>
      </c>
      <c r="C179" s="83">
        <f>399821-8065-75477</f>
        <v>316279</v>
      </c>
      <c r="D179" s="33"/>
      <c r="E179" s="4"/>
    </row>
    <row r="180" spans="1:7" ht="15.75" thickBot="1" x14ac:dyDescent="0.3">
      <c r="A180" s="3"/>
      <c r="B180" s="55" t="s">
        <v>83</v>
      </c>
      <c r="C180" s="81">
        <v>116650</v>
      </c>
      <c r="D180" s="33"/>
      <c r="E180" s="15"/>
    </row>
    <row r="181" spans="1:7" x14ac:dyDescent="0.25">
      <c r="A181" s="3" t="s">
        <v>21</v>
      </c>
      <c r="B181" s="55" t="str">
        <f>+B180</f>
        <v>AGUAS ANDINAS S.A</v>
      </c>
      <c r="C181" s="81">
        <v>98028</v>
      </c>
      <c r="D181" s="33"/>
      <c r="E181" s="4"/>
    </row>
    <row r="182" spans="1:7" s="76" customFormat="1" x14ac:dyDescent="0.25">
      <c r="A182" s="3"/>
      <c r="B182" s="55" t="str">
        <f>+B181</f>
        <v>AGUAS ANDINAS S.A</v>
      </c>
      <c r="C182" s="83">
        <v>115320</v>
      </c>
      <c r="D182" s="33"/>
      <c r="E182" s="4"/>
    </row>
    <row r="183" spans="1:7" s="76" customFormat="1" x14ac:dyDescent="0.25">
      <c r="A183" s="3"/>
      <c r="B183" s="55"/>
      <c r="C183" s="83"/>
      <c r="D183" s="33"/>
      <c r="E183" s="4"/>
    </row>
    <row r="184" spans="1:7" ht="15.75" thickBot="1" x14ac:dyDescent="0.3">
      <c r="A184" s="26">
        <v>115566634</v>
      </c>
      <c r="C184" s="16">
        <f>SUM(C160:C183)</f>
        <v>93407283</v>
      </c>
      <c r="D184" s="33"/>
      <c r="E184" s="4">
        <f>SUM(E160:E181)</f>
        <v>23826018</v>
      </c>
      <c r="F184" s="28"/>
      <c r="G184" s="28"/>
    </row>
    <row r="185" spans="1:7" x14ac:dyDescent="0.25">
      <c r="A185" s="10"/>
      <c r="B185" s="32" t="s">
        <v>4</v>
      </c>
      <c r="C185" s="21">
        <f>3081377-166667</f>
        <v>2914710</v>
      </c>
      <c r="D185" s="44" t="s">
        <v>53</v>
      </c>
      <c r="E185" s="5">
        <v>1666667</v>
      </c>
    </row>
    <row r="186" spans="1:7" x14ac:dyDescent="0.25">
      <c r="A186" s="11" t="s">
        <v>58</v>
      </c>
      <c r="B186" s="33" t="s">
        <v>5</v>
      </c>
      <c r="C186" s="17">
        <v>6482955</v>
      </c>
      <c r="D186" s="34" t="s">
        <v>23</v>
      </c>
      <c r="E186" s="17">
        <v>1825000</v>
      </c>
    </row>
    <row r="187" spans="1:7" x14ac:dyDescent="0.25">
      <c r="A187" s="12">
        <v>115000000</v>
      </c>
      <c r="B187" s="33" t="s">
        <v>6</v>
      </c>
      <c r="C187" s="17">
        <v>22070383</v>
      </c>
      <c r="D187" s="33" t="s">
        <v>64</v>
      </c>
      <c r="E187" s="4">
        <v>6000000</v>
      </c>
    </row>
    <row r="188" spans="1:7" x14ac:dyDescent="0.25">
      <c r="A188" s="11"/>
      <c r="B188" s="33" t="s">
        <v>63</v>
      </c>
      <c r="C188" s="17">
        <v>670000</v>
      </c>
      <c r="D188" s="33" t="s">
        <v>72</v>
      </c>
      <c r="E188" s="4">
        <v>12955662</v>
      </c>
    </row>
    <row r="189" spans="1:7" x14ac:dyDescent="0.25">
      <c r="A189" s="11"/>
      <c r="B189" s="33" t="s">
        <v>7</v>
      </c>
      <c r="C189" s="17">
        <f>8339000-1500000</f>
        <v>6839000</v>
      </c>
      <c r="D189" s="33"/>
      <c r="E189" s="4"/>
    </row>
    <row r="190" spans="1:7" x14ac:dyDescent="0.25">
      <c r="A190" s="11"/>
      <c r="B190" s="33" t="s">
        <v>8</v>
      </c>
      <c r="C190" s="17">
        <v>13811750</v>
      </c>
      <c r="D190" s="33"/>
      <c r="E190" s="4"/>
    </row>
    <row r="191" spans="1:7" x14ac:dyDescent="0.25">
      <c r="A191" s="11"/>
      <c r="B191" s="34" t="s">
        <v>61</v>
      </c>
      <c r="C191" s="24">
        <v>19876565</v>
      </c>
      <c r="D191" s="33"/>
      <c r="E191" s="4"/>
    </row>
    <row r="192" spans="1:7" x14ac:dyDescent="0.25">
      <c r="A192" s="11"/>
      <c r="B192" s="34" t="s">
        <v>23</v>
      </c>
      <c r="C192" s="17">
        <v>6880000</v>
      </c>
      <c r="D192" s="33"/>
      <c r="E192" s="4"/>
    </row>
    <row r="193" spans="1:5" x14ac:dyDescent="0.25">
      <c r="A193" s="11"/>
      <c r="B193" s="34" t="s">
        <v>24</v>
      </c>
      <c r="C193" s="17">
        <v>317854</v>
      </c>
      <c r="D193" s="33"/>
      <c r="E193" s="4"/>
    </row>
    <row r="194" spans="1:5" x14ac:dyDescent="0.25">
      <c r="A194" s="11"/>
      <c r="B194" s="34" t="s">
        <v>24</v>
      </c>
      <c r="C194" s="17">
        <v>64660</v>
      </c>
      <c r="D194" s="33"/>
      <c r="E194" s="4"/>
    </row>
    <row r="195" spans="1:5" x14ac:dyDescent="0.25">
      <c r="A195" s="11"/>
      <c r="B195" s="34" t="s">
        <v>24</v>
      </c>
      <c r="C195" s="17">
        <v>146082</v>
      </c>
      <c r="D195" s="33"/>
      <c r="E195" s="4"/>
    </row>
    <row r="196" spans="1:5" x14ac:dyDescent="0.25">
      <c r="A196" s="11"/>
      <c r="B196" s="34" t="s">
        <v>24</v>
      </c>
      <c r="C196" s="17">
        <v>83150</v>
      </c>
      <c r="D196" s="33"/>
      <c r="E196" s="4"/>
    </row>
    <row r="197" spans="1:5" x14ac:dyDescent="0.25">
      <c r="A197" s="11"/>
      <c r="B197" s="34" t="s">
        <v>65</v>
      </c>
      <c r="C197" s="17">
        <v>81024</v>
      </c>
      <c r="D197" s="33"/>
      <c r="E197" s="4"/>
    </row>
    <row r="198" spans="1:5" ht="15.75" thickBot="1" x14ac:dyDescent="0.3">
      <c r="A198" s="11"/>
      <c r="B198" s="34" t="s">
        <v>65</v>
      </c>
      <c r="C198" s="20">
        <v>12642039</v>
      </c>
      <c r="D198" s="33"/>
      <c r="E198" s="15"/>
    </row>
    <row r="199" spans="1:5" x14ac:dyDescent="0.25">
      <c r="A199" s="11" t="s">
        <v>21</v>
      </c>
      <c r="B199" s="33"/>
      <c r="C199" s="17"/>
      <c r="D199" s="33"/>
      <c r="E199" s="4"/>
    </row>
    <row r="200" spans="1:5" ht="15.75" thickBot="1" x14ac:dyDescent="0.3">
      <c r="A200" s="13">
        <f>+C200+E200</f>
        <v>115327501</v>
      </c>
      <c r="B200" s="33"/>
      <c r="C200" s="17">
        <f>SUM(C185:C199)</f>
        <v>92880172</v>
      </c>
      <c r="D200" s="33"/>
      <c r="E200" s="4">
        <f>SUM(E185:E199)</f>
        <v>22447329</v>
      </c>
    </row>
    <row r="201" spans="1:5" x14ac:dyDescent="0.25">
      <c r="A201" s="2"/>
      <c r="B201" s="32" t="s">
        <v>4</v>
      </c>
      <c r="C201" s="21">
        <f>3077410-166667</f>
        <v>2910743</v>
      </c>
      <c r="D201" s="44" t="s">
        <v>53</v>
      </c>
      <c r="E201" s="5">
        <v>1666667</v>
      </c>
    </row>
    <row r="202" spans="1:5" x14ac:dyDescent="0.25">
      <c r="A202" s="3" t="s">
        <v>66</v>
      </c>
      <c r="B202" s="33" t="s">
        <v>5</v>
      </c>
      <c r="C202" s="17">
        <v>6406031</v>
      </c>
      <c r="D202" s="34" t="s">
        <v>33</v>
      </c>
      <c r="E202" s="27">
        <v>1666666</v>
      </c>
    </row>
    <row r="203" spans="1:5" x14ac:dyDescent="0.25">
      <c r="A203" s="8">
        <v>92000000</v>
      </c>
      <c r="B203" s="33" t="s">
        <v>6</v>
      </c>
      <c r="C203" s="17">
        <v>21941881</v>
      </c>
      <c r="D203" s="37" t="s">
        <v>68</v>
      </c>
      <c r="E203" s="14">
        <v>6000000</v>
      </c>
    </row>
    <row r="204" spans="1:5" x14ac:dyDescent="0.25">
      <c r="A204" s="3"/>
      <c r="B204" s="33" t="s">
        <v>67</v>
      </c>
      <c r="C204" s="17">
        <v>620000</v>
      </c>
      <c r="D204" s="33"/>
      <c r="E204" s="4"/>
    </row>
    <row r="205" spans="1:5" x14ac:dyDescent="0.25">
      <c r="A205" s="3"/>
      <c r="B205" s="33" t="s">
        <v>7</v>
      </c>
      <c r="C205" s="17">
        <f>10405666-1500000</f>
        <v>8905666</v>
      </c>
      <c r="D205" s="33"/>
      <c r="E205" s="4"/>
    </row>
    <row r="206" spans="1:5" x14ac:dyDescent="0.25">
      <c r="A206" s="3"/>
      <c r="B206" s="33" t="s">
        <v>8</v>
      </c>
      <c r="C206" s="17">
        <v>14265908</v>
      </c>
      <c r="D206" s="33"/>
      <c r="E206" s="4"/>
    </row>
    <row r="207" spans="1:5" x14ac:dyDescent="0.25">
      <c r="A207" s="3"/>
      <c r="B207" s="34" t="s">
        <v>61</v>
      </c>
      <c r="C207" s="84">
        <v>19876565</v>
      </c>
      <c r="D207" s="33"/>
      <c r="E207" s="4"/>
    </row>
    <row r="208" spans="1:5" x14ac:dyDescent="0.25">
      <c r="A208" s="3"/>
      <c r="B208" s="34" t="s">
        <v>23</v>
      </c>
      <c r="C208" s="27">
        <v>6880000</v>
      </c>
      <c r="D208" s="33"/>
      <c r="E208" s="4"/>
    </row>
    <row r="209" spans="1:5" x14ac:dyDescent="0.25">
      <c r="A209" s="3"/>
      <c r="B209" s="34" t="s">
        <v>65</v>
      </c>
      <c r="C209" s="27">
        <v>938795</v>
      </c>
      <c r="D209" s="33"/>
      <c r="E209" s="4"/>
    </row>
    <row r="210" spans="1:5" x14ac:dyDescent="0.25">
      <c r="A210" s="3"/>
      <c r="B210" s="34" t="s">
        <v>65</v>
      </c>
      <c r="C210" s="27">
        <v>365644</v>
      </c>
      <c r="D210" s="33"/>
      <c r="E210" s="4"/>
    </row>
    <row r="211" spans="1:5" x14ac:dyDescent="0.25">
      <c r="A211" s="3"/>
      <c r="B211" s="34" t="s">
        <v>65</v>
      </c>
      <c r="C211" s="27">
        <v>124098</v>
      </c>
      <c r="D211" s="33"/>
      <c r="E211" s="4"/>
    </row>
    <row r="212" spans="1:5" ht="15.75" thickBot="1" x14ac:dyDescent="0.3">
      <c r="A212" s="3"/>
      <c r="B212" s="34" t="s">
        <v>65</v>
      </c>
      <c r="C212" s="85">
        <v>53940</v>
      </c>
      <c r="D212" s="33"/>
      <c r="E212" s="15"/>
    </row>
    <row r="213" spans="1:5" x14ac:dyDescent="0.25">
      <c r="A213" s="3" t="s">
        <v>21</v>
      </c>
      <c r="B213" s="33"/>
      <c r="C213" s="17"/>
      <c r="D213" s="33"/>
      <c r="E213" s="4"/>
    </row>
    <row r="214" spans="1:5" ht="15.75" thickBot="1" x14ac:dyDescent="0.3">
      <c r="A214" s="9">
        <f>+C214+E214</f>
        <v>92622604</v>
      </c>
      <c r="B214" s="36"/>
      <c r="C214" s="20">
        <f>SUM(C201:C213)</f>
        <v>83289271</v>
      </c>
      <c r="D214" s="36"/>
      <c r="E214" s="15">
        <f>SUM(E201:E213)</f>
        <v>9333333</v>
      </c>
    </row>
    <row r="215" spans="1:5" x14ac:dyDescent="0.25">
      <c r="A215" s="10"/>
      <c r="B215" s="32"/>
      <c r="C215" s="21"/>
      <c r="D215" s="40"/>
      <c r="E215" s="5"/>
    </row>
    <row r="216" spans="1:5" x14ac:dyDescent="0.25">
      <c r="A216" s="11" t="s">
        <v>73</v>
      </c>
      <c r="B216" s="90" t="s">
        <v>4</v>
      </c>
      <c r="C216" s="91">
        <v>3397242</v>
      </c>
      <c r="D216" s="41" t="str">
        <f>+D201</f>
        <v>PERIODISTA</v>
      </c>
      <c r="E216" s="4">
        <f>+E201</f>
        <v>1666667</v>
      </c>
    </row>
    <row r="217" spans="1:5" x14ac:dyDescent="0.25">
      <c r="A217" s="87">
        <f>+A203</f>
        <v>92000000</v>
      </c>
      <c r="B217" s="90" t="s">
        <v>5</v>
      </c>
      <c r="C217" s="91">
        <v>6516710</v>
      </c>
      <c r="D217" s="41" t="str">
        <f>+D203</f>
        <v>RIEGO - CISTERNA</v>
      </c>
      <c r="E217" s="4">
        <v>7034050</v>
      </c>
    </row>
    <row r="218" spans="1:5" x14ac:dyDescent="0.25">
      <c r="A218" s="11"/>
      <c r="B218" s="90" t="s">
        <v>6</v>
      </c>
      <c r="C218" s="92">
        <v>22275903</v>
      </c>
      <c r="D218" s="41"/>
      <c r="E218" s="4"/>
    </row>
    <row r="219" spans="1:5" x14ac:dyDescent="0.25">
      <c r="A219" s="11"/>
      <c r="B219" s="90" t="s">
        <v>84</v>
      </c>
      <c r="C219" s="92">
        <v>610000</v>
      </c>
      <c r="D219" s="41"/>
      <c r="E219" s="4"/>
    </row>
    <row r="220" spans="1:5" x14ac:dyDescent="0.25">
      <c r="A220" s="11"/>
      <c r="B220" s="90" t="s">
        <v>7</v>
      </c>
      <c r="C220" s="17">
        <f>D220-E216</f>
        <v>8267336</v>
      </c>
      <c r="D220" s="89">
        <v>9934003</v>
      </c>
      <c r="E220" s="4"/>
    </row>
    <row r="221" spans="1:5" x14ac:dyDescent="0.25">
      <c r="A221" s="11"/>
      <c r="B221" s="90" t="s">
        <v>8</v>
      </c>
      <c r="C221" s="92">
        <v>15566760</v>
      </c>
      <c r="D221" s="41"/>
      <c r="E221" s="4"/>
    </row>
    <row r="222" spans="1:5" x14ac:dyDescent="0.25">
      <c r="A222" s="11"/>
      <c r="B222" s="33" t="str">
        <f>+B207</f>
        <v>SOC. DE PRETAC. SERV DAM SPA</v>
      </c>
      <c r="C222" s="93">
        <v>19876565</v>
      </c>
      <c r="D222" s="41"/>
      <c r="E222" s="4"/>
    </row>
    <row r="223" spans="1:5" x14ac:dyDescent="0.25">
      <c r="A223" s="11"/>
      <c r="B223" s="33" t="str">
        <f>+B208</f>
        <v>ASESORIAS PROFESIONALES SPA</v>
      </c>
      <c r="C223" s="93">
        <v>6880000</v>
      </c>
      <c r="D223" s="41"/>
      <c r="E223" s="4"/>
    </row>
    <row r="224" spans="1:5" x14ac:dyDescent="0.25">
      <c r="A224" s="11" t="s">
        <v>21</v>
      </c>
      <c r="B224" s="33"/>
      <c r="C224" s="17"/>
      <c r="D224" s="41"/>
      <c r="E224" s="4"/>
    </row>
    <row r="225" spans="1:5" x14ac:dyDescent="0.25">
      <c r="A225" s="87">
        <f>C225+E225</f>
        <v>92091233</v>
      </c>
      <c r="B225" s="33"/>
      <c r="C225" s="17">
        <f>SUM(C216:C224)</f>
        <v>83390516</v>
      </c>
      <c r="D225" s="41"/>
      <c r="E225" s="4">
        <f>SUM(E216:E217)</f>
        <v>8700717</v>
      </c>
    </row>
    <row r="226" spans="1:5" ht="15.75" thickBot="1" x14ac:dyDescent="0.3">
      <c r="A226" s="88"/>
      <c r="B226" s="36"/>
      <c r="C226" s="20"/>
      <c r="D226" s="86"/>
      <c r="E226" s="15"/>
    </row>
    <row r="227" spans="1:5" x14ac:dyDescent="0.25">
      <c r="A227" s="10"/>
      <c r="B227" s="95" t="s">
        <v>4</v>
      </c>
      <c r="C227" s="96">
        <v>3413708</v>
      </c>
      <c r="D227" s="32" t="str">
        <f>+D216</f>
        <v>PERIODISTA</v>
      </c>
      <c r="E227" s="5">
        <v>1666667</v>
      </c>
    </row>
    <row r="228" spans="1:5" x14ac:dyDescent="0.25">
      <c r="A228" s="11" t="s">
        <v>74</v>
      </c>
      <c r="B228" s="90" t="s">
        <v>5</v>
      </c>
      <c r="C228" s="91">
        <v>6658283</v>
      </c>
      <c r="D228" s="97" t="s">
        <v>47</v>
      </c>
      <c r="E228" s="98">
        <v>3000000</v>
      </c>
    </row>
    <row r="229" spans="1:5" x14ac:dyDescent="0.25">
      <c r="A229" s="11"/>
      <c r="B229" s="90" t="s">
        <v>6</v>
      </c>
      <c r="C229" s="92">
        <v>22448277</v>
      </c>
      <c r="D229" s="90" t="s">
        <v>47</v>
      </c>
      <c r="E229" s="92">
        <v>1500000</v>
      </c>
    </row>
    <row r="230" spans="1:5" x14ac:dyDescent="0.25">
      <c r="A230" s="11"/>
      <c r="B230" s="90" t="s">
        <v>85</v>
      </c>
      <c r="C230" s="92">
        <v>600000</v>
      </c>
      <c r="D230" s="33"/>
      <c r="E230" s="4"/>
    </row>
    <row r="231" spans="1:5" x14ac:dyDescent="0.25">
      <c r="A231" s="11"/>
      <c r="B231" s="90" t="s">
        <v>86</v>
      </c>
      <c r="C231" s="92">
        <v>216000</v>
      </c>
      <c r="D231" s="33"/>
      <c r="E231" s="4"/>
    </row>
    <row r="232" spans="1:5" x14ac:dyDescent="0.25">
      <c r="A232" s="11"/>
      <c r="B232" s="90" t="s">
        <v>7</v>
      </c>
      <c r="C232" s="92">
        <v>10674333</v>
      </c>
      <c r="D232" s="33"/>
      <c r="E232" s="4"/>
    </row>
    <row r="233" spans="1:5" x14ac:dyDescent="0.25">
      <c r="A233" s="11"/>
      <c r="B233" s="90" t="s">
        <v>8</v>
      </c>
      <c r="C233" s="92">
        <v>14365520</v>
      </c>
      <c r="D233" s="33"/>
      <c r="E233" s="4"/>
    </row>
    <row r="234" spans="1:5" x14ac:dyDescent="0.25">
      <c r="A234" s="11"/>
      <c r="B234" s="97" t="s">
        <v>61</v>
      </c>
      <c r="C234" s="98">
        <v>19876565</v>
      </c>
      <c r="D234" s="33"/>
      <c r="E234" s="4"/>
    </row>
    <row r="235" spans="1:5" x14ac:dyDescent="0.25">
      <c r="A235" s="11"/>
      <c r="B235" s="90" t="s">
        <v>23</v>
      </c>
      <c r="C235" s="92">
        <v>6880000</v>
      </c>
      <c r="D235" s="33"/>
      <c r="E235" s="4"/>
    </row>
    <row r="236" spans="1:5" x14ac:dyDescent="0.25">
      <c r="A236" s="11"/>
      <c r="B236" s="99" t="s">
        <v>87</v>
      </c>
      <c r="C236" s="100">
        <v>466852</v>
      </c>
      <c r="D236" s="33"/>
      <c r="E236" s="4"/>
    </row>
    <row r="237" spans="1:5" x14ac:dyDescent="0.25">
      <c r="A237" s="11"/>
      <c r="B237" s="99" t="s">
        <v>88</v>
      </c>
      <c r="C237" s="100">
        <f>325302-1908-72377</f>
        <v>251017</v>
      </c>
      <c r="D237" s="33"/>
      <c r="E237" s="4"/>
    </row>
    <row r="238" spans="1:5" x14ac:dyDescent="0.25">
      <c r="A238" s="11" t="s">
        <v>21</v>
      </c>
      <c r="B238" s="33"/>
      <c r="C238" s="17"/>
      <c r="D238" s="33"/>
      <c r="E238" s="4"/>
    </row>
    <row r="239" spans="1:5" x14ac:dyDescent="0.25">
      <c r="A239" s="87">
        <f>C239+E239</f>
        <v>92017222</v>
      </c>
      <c r="B239" s="33"/>
      <c r="C239" s="17">
        <f>SUM(C227:C238)</f>
        <v>85850555</v>
      </c>
      <c r="D239" s="33"/>
      <c r="E239" s="4">
        <f>SUM(E227:E238)</f>
        <v>6166667</v>
      </c>
    </row>
    <row r="240" spans="1:5" ht="15.75" thickBot="1" x14ac:dyDescent="0.3">
      <c r="A240" s="88"/>
      <c r="B240" s="36"/>
      <c r="C240" s="20"/>
      <c r="D240" s="36"/>
      <c r="E240" s="15"/>
    </row>
  </sheetData>
  <mergeCells count="3">
    <mergeCell ref="D3:E3"/>
    <mergeCell ref="B3:C3"/>
    <mergeCell ref="A1:E1"/>
  </mergeCells>
  <pageMargins left="0.70866141732283472" right="0.70866141732283472" top="0.74803149606299213" bottom="0.74803149606299213" header="0.31496062992125984" footer="0.31496062992125984"/>
  <pageSetup scale="57" fitToHeight="4" orientation="landscape" horizontalDpi="0" verticalDpi="0" r:id="rId1"/>
  <rowBreaks count="3" manualBreakCount="3">
    <brk id="63" max="8" man="1"/>
    <brk id="119" max="8" man="1"/>
    <brk id="162" max="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DETALLE DE REMESAS</vt:lpstr>
      <vt:lpstr>'DETALLE DE REMESAS'!Área_de_impresión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Francisca Garcia</cp:lastModifiedBy>
  <cp:lastPrinted>2018-12-05T23:22:26Z</cp:lastPrinted>
  <dcterms:created xsi:type="dcterms:W3CDTF">2018-12-05T16:45:45Z</dcterms:created>
  <dcterms:modified xsi:type="dcterms:W3CDTF">2019-02-07T20:53:48Z</dcterms:modified>
</cp:coreProperties>
</file>